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ersonal\Federação\2025\"/>
    </mc:Choice>
  </mc:AlternateContent>
  <xr:revisionPtr revIDLastSave="0" documentId="13_ncr:40009_{53AE7274-5DAC-4308-8348-18B8DFE53DD5}" xr6:coauthVersionLast="47" xr6:coauthVersionMax="47" xr10:uidLastSave="{00000000-0000-0000-0000-000000000000}"/>
  <bookViews>
    <workbookView xWindow="-120" yWindow="-120" windowWidth="20730" windowHeight="11160" tabRatio="890" firstSheet="2" activeTab="2"/>
  </bookViews>
  <sheets>
    <sheet name="Colocações" sheetId="36" state="hidden" r:id="rId1"/>
    <sheet name="Base" sheetId="38" state="hidden" r:id="rId2"/>
    <sheet name="SUB-11_Feminino" sheetId="1" r:id="rId3"/>
    <sheet name="SUB-13_Feminino" sheetId="37" r:id="rId4"/>
    <sheet name="SUB-15_Feminino" sheetId="40" r:id="rId5"/>
    <sheet name="Adulto_Feminino" sheetId="41" r:id="rId6"/>
    <sheet name="Lady-30_Feminino" sheetId="42" r:id="rId7"/>
    <sheet name="Veterano-50_Feminino" sheetId="43" r:id="rId8"/>
    <sheet name="Absoluto-B_Feminino" sheetId="44" r:id="rId9"/>
    <sheet name="Absoluto-D_Feminino" sheetId="45" r:id="rId10"/>
    <sheet name="SUB-09_Masculino" sheetId="46" r:id="rId11"/>
    <sheet name="SUB-11_Masculino" sheetId="47" r:id="rId12"/>
    <sheet name="SUB-13_Masculino" sheetId="48" r:id="rId13"/>
    <sheet name="SUB-15_Masculino" sheetId="49" r:id="rId14"/>
    <sheet name="SUB-19_Masculino" sheetId="50" r:id="rId15"/>
    <sheet name="SUB-21_Masculino" sheetId="51" r:id="rId16"/>
    <sheet name="Adulto_Masculino" sheetId="52" r:id="rId17"/>
    <sheet name="Absoluto-B_Masculino" sheetId="53" r:id="rId18"/>
    <sheet name="Absoluto-D_Masculino" sheetId="54" r:id="rId19"/>
    <sheet name="Absoluto-E_Masculino" sheetId="55" r:id="rId20"/>
    <sheet name="Absoluto-F_Masculino" sheetId="56" r:id="rId21"/>
  </sheets>
  <externalReferences>
    <externalReference r:id="rId22"/>
  </externalReferences>
  <definedNames>
    <definedName name="_xlnm._FilterDatabase" localSheetId="0" hidden="1">Colocações!$A$1:$G$312</definedName>
    <definedName name="DvListSource1">[1]Sheet2!$E$1:$E$146</definedName>
  </definedNames>
  <calcPr calcId="191029"/>
</workbook>
</file>

<file path=xl/calcChain.xml><?xml version="1.0" encoding="utf-8"?>
<calcChain xmlns="http://schemas.openxmlformats.org/spreadsheetml/2006/main">
  <c r="G5" i="36" l="1"/>
  <c r="G10" i="36"/>
  <c r="G11" i="36"/>
  <c r="G12" i="36"/>
  <c r="G13" i="36"/>
  <c r="G14" i="36"/>
  <c r="G15" i="36"/>
  <c r="G16" i="36"/>
  <c r="G17" i="36"/>
  <c r="G18" i="36"/>
  <c r="G19" i="36"/>
  <c r="G20" i="36"/>
  <c r="G21" i="36"/>
  <c r="G22" i="36"/>
  <c r="G23" i="36"/>
  <c r="G24" i="36"/>
  <c r="G25" i="36"/>
  <c r="G26" i="36"/>
  <c r="G27" i="36"/>
  <c r="G28" i="36"/>
  <c r="G29" i="36"/>
  <c r="G30" i="36"/>
  <c r="G31" i="36"/>
  <c r="G32" i="36"/>
  <c r="G33" i="36"/>
  <c r="G34" i="36"/>
  <c r="G35" i="36"/>
  <c r="G36" i="36"/>
  <c r="G37" i="36"/>
  <c r="G38" i="36"/>
  <c r="G39" i="36"/>
  <c r="G40" i="36"/>
  <c r="G41" i="36"/>
  <c r="G42" i="36"/>
  <c r="G43" i="36"/>
  <c r="G44" i="36"/>
  <c r="G45" i="36"/>
  <c r="G46" i="36"/>
  <c r="G47" i="36"/>
  <c r="G48" i="36"/>
  <c r="G49" i="36"/>
  <c r="G50" i="36"/>
  <c r="G51" i="36"/>
  <c r="G52" i="36"/>
  <c r="G53" i="36"/>
  <c r="G54" i="36"/>
  <c r="G55" i="36"/>
  <c r="G56" i="36"/>
  <c r="G57" i="36"/>
  <c r="G58" i="36"/>
  <c r="G59" i="36"/>
  <c r="G60" i="36"/>
  <c r="G61" i="36"/>
  <c r="G62" i="36"/>
  <c r="G63" i="36"/>
  <c r="G64" i="36"/>
  <c r="G65" i="36"/>
  <c r="G66" i="36"/>
  <c r="G67" i="36"/>
  <c r="G68" i="36"/>
  <c r="G69" i="36"/>
  <c r="G70" i="36"/>
  <c r="G71" i="36"/>
  <c r="G72" i="36"/>
  <c r="G73" i="36"/>
  <c r="G74" i="36"/>
  <c r="G75" i="36"/>
  <c r="G76" i="36"/>
  <c r="G77" i="36"/>
  <c r="G78" i="36"/>
  <c r="G79" i="36"/>
  <c r="G80" i="36"/>
  <c r="G81" i="36"/>
  <c r="G82" i="36"/>
  <c r="G83" i="36"/>
  <c r="G84" i="36"/>
  <c r="G85" i="36"/>
  <c r="G86" i="36"/>
  <c r="G87" i="36"/>
  <c r="G88" i="36"/>
  <c r="G89" i="36"/>
  <c r="G90" i="36"/>
  <c r="G91" i="36"/>
  <c r="G92" i="36"/>
  <c r="G93" i="36"/>
  <c r="G94" i="36"/>
  <c r="G95" i="36"/>
  <c r="G96" i="36"/>
  <c r="G97" i="36"/>
  <c r="G98" i="36"/>
  <c r="G99" i="36"/>
  <c r="G100" i="36"/>
  <c r="G101" i="36"/>
  <c r="G102" i="36"/>
  <c r="G103" i="36"/>
  <c r="G104" i="36"/>
  <c r="G105" i="36"/>
  <c r="G106" i="36"/>
  <c r="G107" i="36"/>
  <c r="G108" i="36"/>
  <c r="G109" i="36"/>
  <c r="G110" i="36"/>
  <c r="G111" i="36"/>
  <c r="G112" i="36"/>
  <c r="G113" i="36"/>
  <c r="G114" i="36"/>
  <c r="G115" i="36"/>
  <c r="G116" i="36"/>
  <c r="G117" i="36"/>
  <c r="G118" i="36"/>
  <c r="G119" i="36"/>
  <c r="G120" i="36"/>
  <c r="G121" i="36"/>
  <c r="G122" i="36"/>
  <c r="G123" i="36"/>
  <c r="G124" i="36"/>
  <c r="G125" i="36"/>
  <c r="G126" i="36"/>
  <c r="G127" i="36"/>
  <c r="G128" i="36"/>
  <c r="G129" i="36"/>
  <c r="G130" i="36"/>
  <c r="G131" i="36"/>
  <c r="G132" i="36"/>
  <c r="G133" i="36"/>
  <c r="G134" i="36"/>
  <c r="G135" i="36"/>
  <c r="G136" i="36"/>
  <c r="G137" i="36"/>
  <c r="G138" i="36"/>
  <c r="G139" i="36"/>
  <c r="G140" i="36"/>
  <c r="G141" i="36"/>
  <c r="G142" i="36"/>
  <c r="G143" i="36"/>
  <c r="G144" i="36"/>
  <c r="G145" i="36"/>
  <c r="G146" i="36"/>
  <c r="G147" i="36"/>
  <c r="G148" i="36"/>
  <c r="G149" i="36"/>
  <c r="G150" i="36"/>
  <c r="G151" i="36"/>
  <c r="G152" i="36"/>
  <c r="G153" i="36"/>
  <c r="G154" i="36"/>
  <c r="G155" i="36"/>
  <c r="G156" i="36"/>
  <c r="G157" i="36"/>
  <c r="G158" i="36"/>
  <c r="G159" i="36"/>
  <c r="G160" i="36"/>
  <c r="G161" i="36"/>
  <c r="G162" i="36"/>
  <c r="G163" i="36"/>
  <c r="G164" i="36"/>
  <c r="G165" i="36"/>
  <c r="G166" i="36"/>
  <c r="G167" i="36"/>
  <c r="G168" i="36"/>
  <c r="G169" i="36"/>
  <c r="G170" i="36"/>
  <c r="G171" i="36"/>
  <c r="G172" i="36"/>
  <c r="G173" i="36"/>
  <c r="G174" i="36"/>
  <c r="G175" i="36"/>
  <c r="G176" i="36"/>
  <c r="G177" i="36"/>
  <c r="G178" i="36"/>
  <c r="G179" i="36"/>
  <c r="G180" i="36"/>
  <c r="G181" i="36"/>
  <c r="G182" i="36"/>
  <c r="G183" i="36"/>
  <c r="G184" i="36"/>
  <c r="G185" i="36"/>
  <c r="G186" i="36"/>
  <c r="G187" i="36"/>
  <c r="G188" i="36"/>
  <c r="G189" i="36"/>
  <c r="G190" i="36"/>
  <c r="G191" i="36"/>
  <c r="G192" i="36"/>
  <c r="G193" i="36"/>
  <c r="G194" i="36"/>
  <c r="G195" i="36"/>
  <c r="G196" i="36"/>
  <c r="G197" i="36"/>
  <c r="G198" i="36"/>
  <c r="G199" i="36"/>
  <c r="G200" i="36"/>
  <c r="G201" i="36"/>
  <c r="G202" i="36"/>
  <c r="G203" i="36"/>
  <c r="G204" i="36"/>
  <c r="G205" i="36"/>
  <c r="G206" i="36"/>
  <c r="G207" i="36"/>
  <c r="G208" i="36"/>
  <c r="G209" i="36"/>
  <c r="G210" i="36"/>
  <c r="G211" i="36"/>
  <c r="G212" i="36"/>
  <c r="G213" i="36"/>
  <c r="G214" i="36"/>
  <c r="G215" i="36"/>
  <c r="G216" i="36"/>
  <c r="G217" i="36"/>
  <c r="G218" i="36"/>
  <c r="G219" i="36"/>
  <c r="G220" i="36"/>
  <c r="G221" i="36"/>
  <c r="G222" i="36"/>
  <c r="G223" i="36"/>
  <c r="G224" i="36"/>
  <c r="G225" i="36"/>
  <c r="G226" i="36"/>
  <c r="G227" i="36"/>
  <c r="G228" i="36"/>
  <c r="G229" i="36"/>
  <c r="G230" i="36"/>
  <c r="G231" i="36"/>
  <c r="G232" i="36"/>
  <c r="G233" i="36"/>
  <c r="G234" i="36"/>
  <c r="G235" i="36"/>
  <c r="G236" i="36"/>
  <c r="G237" i="36"/>
  <c r="G238" i="36"/>
  <c r="G239" i="36"/>
  <c r="G240" i="36"/>
  <c r="G241" i="36"/>
  <c r="G242" i="36"/>
  <c r="G243" i="36"/>
  <c r="G244" i="36"/>
  <c r="G245" i="36"/>
  <c r="G246" i="36"/>
  <c r="G247" i="36"/>
  <c r="G248" i="36"/>
  <c r="G249" i="36"/>
  <c r="G250" i="36"/>
  <c r="G251" i="36"/>
  <c r="G252" i="36"/>
  <c r="G253" i="36"/>
  <c r="G254" i="36"/>
  <c r="G255" i="36"/>
  <c r="G256" i="36"/>
  <c r="G257" i="36"/>
  <c r="G258" i="36"/>
  <c r="G259" i="36"/>
  <c r="G260" i="36"/>
  <c r="G261" i="36"/>
  <c r="G262" i="36"/>
  <c r="G263" i="36"/>
  <c r="G264" i="36"/>
  <c r="G265" i="36"/>
  <c r="G266" i="36"/>
  <c r="G267" i="36"/>
  <c r="G268" i="36"/>
  <c r="G269" i="36"/>
  <c r="G270" i="36"/>
  <c r="G271" i="36"/>
  <c r="G272" i="36"/>
  <c r="G273" i="36"/>
  <c r="G274" i="36"/>
  <c r="G275" i="36"/>
  <c r="G276" i="36"/>
  <c r="G277" i="36"/>
  <c r="G278" i="36"/>
  <c r="G279" i="36"/>
  <c r="G280" i="36"/>
  <c r="G281" i="36"/>
  <c r="G282" i="36"/>
  <c r="G283" i="36"/>
  <c r="G284" i="36"/>
  <c r="G285" i="36"/>
  <c r="G286" i="36"/>
  <c r="G287" i="36"/>
  <c r="G288" i="36"/>
  <c r="G289" i="36"/>
  <c r="G290" i="36"/>
  <c r="G291" i="36"/>
  <c r="G292" i="36"/>
  <c r="G293" i="36"/>
  <c r="G294" i="36"/>
  <c r="G295" i="36"/>
  <c r="G296" i="36"/>
  <c r="G297" i="36"/>
  <c r="G298" i="36"/>
  <c r="G299" i="36"/>
  <c r="G300" i="36"/>
  <c r="G301" i="36"/>
  <c r="G302" i="36"/>
  <c r="G303" i="36"/>
  <c r="G304" i="36"/>
  <c r="G305" i="36"/>
  <c r="G306" i="36"/>
  <c r="G307" i="36"/>
  <c r="G308" i="36"/>
  <c r="G309" i="36"/>
  <c r="G310" i="36"/>
  <c r="G311" i="36"/>
  <c r="G312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A100" i="36"/>
  <c r="A101" i="36"/>
  <c r="A102" i="36"/>
  <c r="A103" i="36"/>
  <c r="A104" i="36"/>
  <c r="A105" i="36"/>
  <c r="A106" i="36"/>
  <c r="A107" i="36"/>
  <c r="A108" i="36"/>
  <c r="A109" i="36"/>
  <c r="A110" i="36"/>
  <c r="A111" i="36"/>
  <c r="A112" i="36"/>
  <c r="A113" i="36"/>
  <c r="A114" i="36"/>
  <c r="A115" i="36"/>
  <c r="A116" i="36"/>
  <c r="A117" i="36"/>
  <c r="A118" i="36"/>
  <c r="A119" i="36"/>
  <c r="A120" i="36"/>
  <c r="A121" i="36"/>
  <c r="A122" i="36"/>
  <c r="A123" i="36"/>
  <c r="A124" i="36"/>
  <c r="A125" i="36"/>
  <c r="A126" i="36"/>
  <c r="A127" i="36"/>
  <c r="A128" i="36"/>
  <c r="A129" i="36"/>
  <c r="A130" i="36"/>
  <c r="A131" i="36"/>
  <c r="A132" i="36"/>
  <c r="A133" i="36"/>
  <c r="A134" i="36"/>
  <c r="A135" i="36"/>
  <c r="A136" i="36"/>
  <c r="A137" i="36"/>
  <c r="A138" i="36"/>
  <c r="A139" i="36"/>
  <c r="A140" i="36"/>
  <c r="A141" i="36"/>
  <c r="A142" i="36"/>
  <c r="A143" i="36"/>
  <c r="A144" i="36"/>
  <c r="A145" i="36"/>
  <c r="A146" i="36"/>
  <c r="A147" i="36"/>
  <c r="A148" i="36"/>
  <c r="A149" i="36"/>
  <c r="A150" i="36"/>
  <c r="A151" i="36"/>
  <c r="A152" i="36"/>
  <c r="A153" i="36"/>
  <c r="A154" i="36"/>
  <c r="A155" i="36"/>
  <c r="A156" i="36"/>
  <c r="A157" i="36"/>
  <c r="A158" i="36"/>
  <c r="A159" i="36"/>
  <c r="A160" i="36"/>
  <c r="A161" i="36"/>
  <c r="A162" i="36"/>
  <c r="A163" i="36"/>
  <c r="A164" i="36"/>
  <c r="A165" i="36"/>
  <c r="A166" i="36"/>
  <c r="A167" i="36"/>
  <c r="A168" i="36"/>
  <c r="A169" i="36"/>
  <c r="A170" i="36"/>
  <c r="A171" i="36"/>
  <c r="A172" i="36"/>
  <c r="A173" i="36"/>
  <c r="A174" i="36"/>
  <c r="A175" i="36"/>
  <c r="A176" i="36"/>
  <c r="A177" i="36"/>
  <c r="A178" i="36"/>
  <c r="A179" i="36"/>
  <c r="A180" i="36"/>
  <c r="A181" i="36"/>
  <c r="A182" i="36"/>
  <c r="A183" i="36"/>
  <c r="A184" i="36"/>
  <c r="A185" i="36"/>
  <c r="A186" i="36"/>
  <c r="A187" i="36"/>
  <c r="A188" i="36"/>
  <c r="A189" i="36"/>
  <c r="A190" i="36"/>
  <c r="A191" i="36"/>
  <c r="A192" i="36"/>
  <c r="A193" i="36"/>
  <c r="A194" i="36"/>
  <c r="A195" i="36"/>
  <c r="A196" i="36"/>
  <c r="A197" i="36"/>
  <c r="A198" i="36"/>
  <c r="A199" i="36"/>
  <c r="A200" i="36"/>
  <c r="A201" i="36"/>
  <c r="A202" i="36"/>
  <c r="A203" i="36"/>
  <c r="A204" i="36"/>
  <c r="A205" i="36"/>
  <c r="A206" i="36"/>
  <c r="A207" i="36"/>
  <c r="A208" i="36"/>
  <c r="A209" i="36"/>
  <c r="A210" i="36"/>
  <c r="A211" i="36"/>
  <c r="A212" i="36"/>
  <c r="A213" i="36"/>
  <c r="A214" i="36"/>
  <c r="A215" i="36"/>
  <c r="A216" i="36"/>
  <c r="A217" i="36"/>
  <c r="A218" i="36"/>
  <c r="A219" i="36"/>
  <c r="A220" i="36"/>
  <c r="A221" i="36"/>
  <c r="A222" i="36"/>
  <c r="A223" i="36"/>
  <c r="A224" i="36"/>
  <c r="A225" i="36"/>
  <c r="A226" i="36"/>
  <c r="A227" i="36"/>
  <c r="A228" i="36"/>
  <c r="A229" i="36"/>
  <c r="A230" i="36"/>
  <c r="A231" i="36"/>
  <c r="A232" i="36"/>
  <c r="A233" i="36"/>
  <c r="A234" i="36"/>
  <c r="A235" i="36"/>
  <c r="A236" i="36"/>
  <c r="A237" i="36"/>
  <c r="A238" i="36"/>
  <c r="A239" i="36"/>
  <c r="A240" i="36"/>
  <c r="A241" i="36"/>
  <c r="A242" i="36"/>
  <c r="A243" i="36"/>
  <c r="A244" i="36"/>
  <c r="A245" i="36"/>
  <c r="A246" i="36"/>
  <c r="A247" i="36"/>
  <c r="A248" i="36"/>
  <c r="A249" i="36"/>
  <c r="A250" i="36"/>
  <c r="A251" i="36"/>
  <c r="A252" i="36"/>
  <c r="A253" i="36"/>
  <c r="A254" i="36"/>
  <c r="A255" i="36"/>
  <c r="A256" i="36"/>
  <c r="A257" i="36"/>
  <c r="A258" i="36"/>
  <c r="A259" i="36"/>
  <c r="A260" i="36"/>
  <c r="A261" i="36"/>
  <c r="A262" i="36"/>
  <c r="A263" i="36"/>
  <c r="A264" i="36"/>
  <c r="A265" i="36"/>
  <c r="A266" i="36"/>
  <c r="A267" i="36"/>
  <c r="A268" i="36"/>
  <c r="A269" i="36"/>
  <c r="A270" i="36"/>
  <c r="A271" i="36"/>
  <c r="A272" i="36"/>
  <c r="A273" i="36"/>
  <c r="A274" i="36"/>
  <c r="A275" i="36"/>
  <c r="A276" i="36"/>
  <c r="A277" i="36"/>
  <c r="A278" i="36"/>
  <c r="A279" i="36"/>
  <c r="A280" i="36"/>
  <c r="A281" i="36"/>
  <c r="A282" i="36"/>
  <c r="A283" i="36"/>
  <c r="A284" i="36"/>
  <c r="A285" i="36"/>
  <c r="A286" i="36"/>
  <c r="A287" i="36"/>
  <c r="A288" i="36"/>
  <c r="A289" i="36"/>
  <c r="A290" i="36"/>
  <c r="A291" i="36"/>
  <c r="A292" i="36"/>
  <c r="A293" i="36"/>
  <c r="A294" i="36"/>
  <c r="A295" i="36"/>
  <c r="A296" i="36"/>
  <c r="A297" i="36"/>
  <c r="A298" i="36"/>
  <c r="A299" i="36"/>
  <c r="A300" i="36"/>
  <c r="A301" i="36"/>
  <c r="A302" i="36"/>
  <c r="A303" i="36"/>
  <c r="A304" i="36"/>
  <c r="A305" i="36"/>
  <c r="A306" i="36"/>
  <c r="A307" i="36"/>
  <c r="A308" i="36"/>
  <c r="A309" i="36"/>
  <c r="A310" i="36"/>
  <c r="A311" i="36"/>
  <c r="A312" i="36"/>
  <c r="A5" i="36"/>
  <c r="A6" i="36"/>
  <c r="A3" i="36"/>
  <c r="A4" i="36"/>
  <c r="A2" i="36"/>
  <c r="G9" i="36"/>
  <c r="G8" i="36"/>
  <c r="G7" i="36"/>
  <c r="G6" i="36"/>
  <c r="G3" i="36"/>
  <c r="G4" i="36"/>
  <c r="G2" i="36"/>
  <c r="F16" i="56" l="1"/>
  <c r="G17" i="56"/>
  <c r="L18" i="56"/>
  <c r="J66" i="56"/>
  <c r="L64" i="56"/>
  <c r="K63" i="56"/>
  <c r="K61" i="56"/>
  <c r="H60" i="56"/>
  <c r="F58" i="56"/>
  <c r="J56" i="56"/>
  <c r="H54" i="56"/>
  <c r="F51" i="56"/>
  <c r="G44" i="56"/>
  <c r="J39" i="56"/>
  <c r="G35" i="56"/>
  <c r="H28" i="56"/>
  <c r="K23" i="56"/>
  <c r="H19" i="56"/>
  <c r="I66" i="56"/>
  <c r="K64" i="56"/>
  <c r="J63" i="56"/>
  <c r="H62" i="56"/>
  <c r="G60" i="56"/>
  <c r="J58" i="56"/>
  <c r="G57" i="56"/>
  <c r="J55" i="56"/>
  <c r="F54" i="56"/>
  <c r="G48" i="56"/>
  <c r="J43" i="56"/>
  <c r="F39" i="56"/>
  <c r="J34" i="56"/>
  <c r="K27" i="56"/>
  <c r="G23" i="56"/>
  <c r="J16" i="56"/>
  <c r="L66" i="56"/>
  <c r="H66" i="56"/>
  <c r="K65" i="56"/>
  <c r="G65" i="56"/>
  <c r="J64" i="56"/>
  <c r="F64" i="56"/>
  <c r="I63" i="56"/>
  <c r="L62" i="56"/>
  <c r="G62" i="56"/>
  <c r="H61" i="56"/>
  <c r="K60" i="56"/>
  <c r="F60" i="56"/>
  <c r="G59" i="56"/>
  <c r="I58" i="56"/>
  <c r="K57" i="56"/>
  <c r="L56" i="56"/>
  <c r="G56" i="56"/>
  <c r="I55" i="56"/>
  <c r="J54" i="56"/>
  <c r="L53" i="56"/>
  <c r="G52" i="56"/>
  <c r="L49" i="56"/>
  <c r="J47" i="56"/>
  <c r="H45" i="56"/>
  <c r="F43" i="56"/>
  <c r="K40" i="56"/>
  <c r="I38" i="56"/>
  <c r="H36" i="56"/>
  <c r="F34" i="56"/>
  <c r="K31" i="56"/>
  <c r="I29" i="56"/>
  <c r="G27" i="56"/>
  <c r="L24" i="56"/>
  <c r="K22" i="56"/>
  <c r="I20" i="56"/>
  <c r="H18" i="56"/>
  <c r="F66" i="56"/>
  <c r="I65" i="56"/>
  <c r="H64" i="56"/>
  <c r="G63" i="56"/>
  <c r="I62" i="56"/>
  <c r="F61" i="56"/>
  <c r="J59" i="56"/>
  <c r="L58" i="56"/>
  <c r="H57" i="56"/>
  <c r="K55" i="56"/>
  <c r="F55" i="56"/>
  <c r="G53" i="56"/>
  <c r="K48" i="56"/>
  <c r="I46" i="56"/>
  <c r="L41" i="56"/>
  <c r="H37" i="56"/>
  <c r="L32" i="56"/>
  <c r="J30" i="56"/>
  <c r="F26" i="56"/>
  <c r="J21" i="56"/>
  <c r="L65" i="56"/>
  <c r="H65" i="56"/>
  <c r="G64" i="56"/>
  <c r="F63" i="56"/>
  <c r="J61" i="56"/>
  <c r="L60" i="56"/>
  <c r="I59" i="56"/>
  <c r="L57" i="56"/>
  <c r="H56" i="56"/>
  <c r="L54" i="56"/>
  <c r="K52" i="56"/>
  <c r="I50" i="56"/>
  <c r="L45" i="56"/>
  <c r="H41" i="56"/>
  <c r="L36" i="56"/>
  <c r="H32" i="56"/>
  <c r="F30" i="56"/>
  <c r="I25" i="56"/>
  <c r="F21" i="56"/>
  <c r="F15" i="56"/>
  <c r="J15" i="56"/>
  <c r="G16" i="56"/>
  <c r="K16" i="56"/>
  <c r="H17" i="56"/>
  <c r="L17" i="56"/>
  <c r="I18" i="56"/>
  <c r="I19" i="56"/>
  <c r="F20" i="56"/>
  <c r="J20" i="56"/>
  <c r="G21" i="56"/>
  <c r="K21" i="56"/>
  <c r="H22" i="56"/>
  <c r="L22" i="56"/>
  <c r="H23" i="56"/>
  <c r="L23" i="56"/>
  <c r="I24" i="56"/>
  <c r="F25" i="56"/>
  <c r="J25" i="56"/>
  <c r="G26" i="56"/>
  <c r="K26" i="56"/>
  <c r="H27" i="56"/>
  <c r="L27" i="56"/>
  <c r="I28" i="56"/>
  <c r="F29" i="56"/>
  <c r="J29" i="56"/>
  <c r="G30" i="56"/>
  <c r="K30" i="56"/>
  <c r="H31" i="56"/>
  <c r="L31" i="56"/>
  <c r="I32" i="56"/>
  <c r="F33" i="56"/>
  <c r="J33" i="56"/>
  <c r="G34" i="56"/>
  <c r="K34" i="56"/>
  <c r="H35" i="56"/>
  <c r="L35" i="56"/>
  <c r="I36" i="56"/>
  <c r="I37" i="56"/>
  <c r="F38" i="56"/>
  <c r="J38" i="56"/>
  <c r="G39" i="56"/>
  <c r="K39" i="56"/>
  <c r="H40" i="56"/>
  <c r="L40" i="56"/>
  <c r="I41" i="56"/>
  <c r="F42" i="56"/>
  <c r="J42" i="56"/>
  <c r="G43" i="56"/>
  <c r="K43" i="56"/>
  <c r="H44" i="56"/>
  <c r="L44" i="56"/>
  <c r="I45" i="56"/>
  <c r="F46" i="56"/>
  <c r="J46" i="56"/>
  <c r="G47" i="56"/>
  <c r="K47" i="56"/>
  <c r="H48" i="56"/>
  <c r="L48" i="56"/>
  <c r="I49" i="56"/>
  <c r="F50" i="56"/>
  <c r="J50" i="56"/>
  <c r="G51" i="56"/>
  <c r="K51" i="56"/>
  <c r="H52" i="56"/>
  <c r="L52" i="56"/>
  <c r="H53" i="56"/>
  <c r="G15" i="56"/>
  <c r="K15" i="56"/>
  <c r="H16" i="56"/>
  <c r="L16" i="56"/>
  <c r="I17" i="56"/>
  <c r="F18" i="56"/>
  <c r="J18" i="56"/>
  <c r="F19" i="56"/>
  <c r="J19" i="56"/>
  <c r="G20" i="56"/>
  <c r="K20" i="56"/>
  <c r="H21" i="56"/>
  <c r="L21" i="56"/>
  <c r="I22" i="56"/>
  <c r="I23" i="56"/>
  <c r="F24" i="56"/>
  <c r="J24" i="56"/>
  <c r="G25" i="56"/>
  <c r="K25" i="56"/>
  <c r="H26" i="56"/>
  <c r="L26" i="56"/>
  <c r="I27" i="56"/>
  <c r="F28" i="56"/>
  <c r="J28" i="56"/>
  <c r="G29" i="56"/>
  <c r="K29" i="56"/>
  <c r="H30" i="56"/>
  <c r="L30" i="56"/>
  <c r="I31" i="56"/>
  <c r="F32" i="56"/>
  <c r="J32" i="56"/>
  <c r="G33" i="56"/>
  <c r="K33" i="56"/>
  <c r="H34" i="56"/>
  <c r="L34" i="56"/>
  <c r="I35" i="56"/>
  <c r="F36" i="56"/>
  <c r="J36" i="56"/>
  <c r="F37" i="56"/>
  <c r="J37" i="56"/>
  <c r="G38" i="56"/>
  <c r="K38" i="56"/>
  <c r="H39" i="56"/>
  <c r="L39" i="56"/>
  <c r="I40" i="56"/>
  <c r="F41" i="56"/>
  <c r="J41" i="56"/>
  <c r="G42" i="56"/>
  <c r="K42" i="56"/>
  <c r="H43" i="56"/>
  <c r="L43" i="56"/>
  <c r="I44" i="56"/>
  <c r="F45" i="56"/>
  <c r="J45" i="56"/>
  <c r="G46" i="56"/>
  <c r="K46" i="56"/>
  <c r="H47" i="56"/>
  <c r="L47" i="56"/>
  <c r="I48" i="56"/>
  <c r="F49" i="56"/>
  <c r="J49" i="56"/>
  <c r="G50" i="56"/>
  <c r="K50" i="56"/>
  <c r="H51" i="56"/>
  <c r="L51" i="56"/>
  <c r="I52" i="56"/>
  <c r="I53" i="56"/>
  <c r="H15" i="56"/>
  <c r="L15" i="56"/>
  <c r="I16" i="56"/>
  <c r="F17" i="56"/>
  <c r="J17" i="56"/>
  <c r="G18" i="56"/>
  <c r="K18" i="56"/>
  <c r="G19" i="56"/>
  <c r="K19" i="56"/>
  <c r="H20" i="56"/>
  <c r="L20" i="56"/>
  <c r="I21" i="56"/>
  <c r="F22" i="56"/>
  <c r="J22" i="56"/>
  <c r="F23" i="56"/>
  <c r="J23" i="56"/>
  <c r="G24" i="56"/>
  <c r="K24" i="56"/>
  <c r="H25" i="56"/>
  <c r="L25" i="56"/>
  <c r="I26" i="56"/>
  <c r="F27" i="56"/>
  <c r="J27" i="56"/>
  <c r="G28" i="56"/>
  <c r="K28" i="56"/>
  <c r="H29" i="56"/>
  <c r="L29" i="56"/>
  <c r="I30" i="56"/>
  <c r="F31" i="56"/>
  <c r="J31" i="56"/>
  <c r="G32" i="56"/>
  <c r="K32" i="56"/>
  <c r="H33" i="56"/>
  <c r="L33" i="56"/>
  <c r="I34" i="56"/>
  <c r="F35" i="56"/>
  <c r="J35" i="56"/>
  <c r="G36" i="56"/>
  <c r="K36" i="56"/>
  <c r="G37" i="56"/>
  <c r="K37" i="56"/>
  <c r="H38" i="56"/>
  <c r="L38" i="56"/>
  <c r="I39" i="56"/>
  <c r="F40" i="56"/>
  <c r="J40" i="56"/>
  <c r="G41" i="56"/>
  <c r="K41" i="56"/>
  <c r="H42" i="56"/>
  <c r="L42" i="56"/>
  <c r="I43" i="56"/>
  <c r="F44" i="56"/>
  <c r="J44" i="56"/>
  <c r="G45" i="56"/>
  <c r="K45" i="56"/>
  <c r="H46" i="56"/>
  <c r="L46" i="56"/>
  <c r="I47" i="56"/>
  <c r="F48" i="56"/>
  <c r="J48" i="56"/>
  <c r="G49" i="56"/>
  <c r="K49" i="56"/>
  <c r="H50" i="56"/>
  <c r="L50" i="56"/>
  <c r="I51" i="56"/>
  <c r="F52" i="56"/>
  <c r="J52" i="56"/>
  <c r="F53" i="56"/>
  <c r="J53" i="56"/>
  <c r="G54" i="56"/>
  <c r="K54" i="56"/>
  <c r="H55" i="56"/>
  <c r="L55" i="56"/>
  <c r="I56" i="56"/>
  <c r="F57" i="56"/>
  <c r="J57" i="56"/>
  <c r="G58" i="56"/>
  <c r="K58" i="56"/>
  <c r="H59" i="56"/>
  <c r="L59" i="56"/>
  <c r="I60" i="56"/>
  <c r="I61" i="56"/>
  <c r="F62" i="56"/>
  <c r="J62" i="56"/>
  <c r="K66" i="56"/>
  <c r="G66" i="56"/>
  <c r="J65" i="56"/>
  <c r="F65" i="56"/>
  <c r="I64" i="56"/>
  <c r="L63" i="56"/>
  <c r="H63" i="56"/>
  <c r="K62" i="56"/>
  <c r="L61" i="56"/>
  <c r="G61" i="56"/>
  <c r="J60" i="56"/>
  <c r="K59" i="56"/>
  <c r="F59" i="56"/>
  <c r="H58" i="56"/>
  <c r="I57" i="56"/>
  <c r="K56" i="56"/>
  <c r="F56" i="56"/>
  <c r="G55" i="56"/>
  <c r="I54" i="56"/>
  <c r="K53" i="56"/>
  <c r="J51" i="56"/>
  <c r="H49" i="56"/>
  <c r="F47" i="56"/>
  <c r="K44" i="56"/>
  <c r="I42" i="56"/>
  <c r="G40" i="56"/>
  <c r="L37" i="56"/>
  <c r="K35" i="56"/>
  <c r="I33" i="56"/>
  <c r="G31" i="56"/>
  <c r="L28" i="56"/>
  <c r="J26" i="56"/>
  <c r="H24" i="56"/>
  <c r="G22" i="56"/>
  <c r="L19" i="56"/>
  <c r="K17" i="56"/>
  <c r="I15" i="56"/>
  <c r="L18" i="55"/>
  <c r="G18" i="54"/>
  <c r="F17" i="54"/>
  <c r="I16" i="54"/>
  <c r="H15" i="54"/>
  <c r="G14" i="54"/>
  <c r="J13" i="54"/>
  <c r="I12" i="54"/>
  <c r="H11" i="54"/>
  <c r="G10" i="54"/>
  <c r="J8" i="54"/>
  <c r="F20" i="54"/>
  <c r="I19" i="54"/>
  <c r="F7" i="56"/>
  <c r="J7" i="56"/>
  <c r="G8" i="56"/>
  <c r="K8" i="56"/>
  <c r="H9" i="56"/>
  <c r="L9" i="56"/>
  <c r="I10" i="56"/>
  <c r="F11" i="56"/>
  <c r="J11" i="56"/>
  <c r="G12" i="56"/>
  <c r="K12" i="56"/>
  <c r="H13" i="56"/>
  <c r="L13" i="56"/>
  <c r="I14" i="56"/>
  <c r="J18" i="54"/>
  <c r="F18" i="54"/>
  <c r="I17" i="54"/>
  <c r="L16" i="54"/>
  <c r="H16" i="54"/>
  <c r="K15" i="54"/>
  <c r="G15" i="54"/>
  <c r="J14" i="54"/>
  <c r="F14" i="54"/>
  <c r="I13" i="54"/>
  <c r="L12" i="54"/>
  <c r="H12" i="54"/>
  <c r="K11" i="54"/>
  <c r="G11" i="54"/>
  <c r="J10" i="54"/>
  <c r="F10" i="54"/>
  <c r="I9" i="54"/>
  <c r="I8" i="54"/>
  <c r="L23" i="54"/>
  <c r="H23" i="54"/>
  <c r="K22" i="54"/>
  <c r="G22" i="54"/>
  <c r="J21" i="54"/>
  <c r="F21" i="54"/>
  <c r="I20" i="54"/>
  <c r="L19" i="54"/>
  <c r="H19" i="54"/>
  <c r="G7" i="56"/>
  <c r="K7" i="56"/>
  <c r="H8" i="56"/>
  <c r="L8" i="56"/>
  <c r="I9" i="56"/>
  <c r="F10" i="56"/>
  <c r="J10" i="56"/>
  <c r="G11" i="56"/>
  <c r="K11" i="56"/>
  <c r="H12" i="56"/>
  <c r="L12" i="56"/>
  <c r="I13" i="56"/>
  <c r="F14" i="56"/>
  <c r="J14" i="56"/>
  <c r="K18" i="54"/>
  <c r="J17" i="54"/>
  <c r="L15" i="54"/>
  <c r="K14" i="54"/>
  <c r="F13" i="54"/>
  <c r="L11" i="54"/>
  <c r="K10" i="54"/>
  <c r="J9" i="54"/>
  <c r="F9" i="54"/>
  <c r="F8" i="54"/>
  <c r="I23" i="54"/>
  <c r="L22" i="54"/>
  <c r="H22" i="54"/>
  <c r="K21" i="54"/>
  <c r="G21" i="54"/>
  <c r="J20" i="54"/>
  <c r="L17" i="55"/>
  <c r="I18" i="54"/>
  <c r="L17" i="54"/>
  <c r="H17" i="54"/>
  <c r="K16" i="54"/>
  <c r="G16" i="54"/>
  <c r="J15" i="54"/>
  <c r="F15" i="54"/>
  <c r="I14" i="54"/>
  <c r="L13" i="54"/>
  <c r="H13" i="54"/>
  <c r="K12" i="54"/>
  <c r="G12" i="54"/>
  <c r="J11" i="54"/>
  <c r="F11" i="54"/>
  <c r="I10" i="54"/>
  <c r="L9" i="54"/>
  <c r="H9" i="54"/>
  <c r="L8" i="54"/>
  <c r="H8" i="54"/>
  <c r="K23" i="54"/>
  <c r="G23" i="54"/>
  <c r="J22" i="54"/>
  <c r="F22" i="54"/>
  <c r="I21" i="54"/>
  <c r="L20" i="54"/>
  <c r="H20" i="54"/>
  <c r="K19" i="54"/>
  <c r="G19" i="54"/>
  <c r="H7" i="56"/>
  <c r="L7" i="56"/>
  <c r="I8" i="56"/>
  <c r="F9" i="56"/>
  <c r="J9" i="56"/>
  <c r="G10" i="56"/>
  <c r="K10" i="56"/>
  <c r="H11" i="56"/>
  <c r="L11" i="56"/>
  <c r="I12" i="56"/>
  <c r="F13" i="56"/>
  <c r="J13" i="56"/>
  <c r="G14" i="56"/>
  <c r="K14" i="56"/>
  <c r="L18" i="54"/>
  <c r="H18" i="54"/>
  <c r="K17" i="54"/>
  <c r="G17" i="54"/>
  <c r="J16" i="54"/>
  <c r="F16" i="54"/>
  <c r="I15" i="54"/>
  <c r="L14" i="54"/>
  <c r="H14" i="54"/>
  <c r="K13" i="54"/>
  <c r="G13" i="54"/>
  <c r="J12" i="54"/>
  <c r="F12" i="54"/>
  <c r="I11" i="54"/>
  <c r="L10" i="54"/>
  <c r="H10" i="54"/>
  <c r="K9" i="54"/>
  <c r="G9" i="54"/>
  <c r="K8" i="54"/>
  <c r="G8" i="54"/>
  <c r="J23" i="54"/>
  <c r="F23" i="54"/>
  <c r="I22" i="54"/>
  <c r="L21" i="54"/>
  <c r="H21" i="54"/>
  <c r="K20" i="54"/>
  <c r="G20" i="54"/>
  <c r="J19" i="54"/>
  <c r="F19" i="54"/>
  <c r="I7" i="56"/>
  <c r="F8" i="56"/>
  <c r="J8" i="56"/>
  <c r="G9" i="56"/>
  <c r="K9" i="56"/>
  <c r="H10" i="56"/>
  <c r="L10" i="56"/>
  <c r="I11" i="56"/>
  <c r="F12" i="56"/>
  <c r="J12" i="56"/>
  <c r="G13" i="56"/>
  <c r="K13" i="56"/>
  <c r="H14" i="56"/>
  <c r="L14" i="56"/>
  <c r="F7" i="55"/>
  <c r="G8" i="55"/>
  <c r="H9" i="55"/>
  <c r="I10" i="55"/>
  <c r="J11" i="55"/>
  <c r="K12" i="55"/>
  <c r="L13" i="55"/>
  <c r="F15" i="55"/>
  <c r="G16" i="55"/>
  <c r="K16" i="55"/>
  <c r="H17" i="55"/>
  <c r="I18" i="55"/>
  <c r="G7" i="55"/>
  <c r="K7" i="55"/>
  <c r="H8" i="55"/>
  <c r="L8" i="55"/>
  <c r="I9" i="55"/>
  <c r="F10" i="55"/>
  <c r="J10" i="55"/>
  <c r="G11" i="55"/>
  <c r="K11" i="55"/>
  <c r="H12" i="55"/>
  <c r="L12" i="55"/>
  <c r="I13" i="55"/>
  <c r="F14" i="55"/>
  <c r="J14" i="55"/>
  <c r="G15" i="55"/>
  <c r="K15" i="55"/>
  <c r="H16" i="55"/>
  <c r="L16" i="55"/>
  <c r="I17" i="55"/>
  <c r="F18" i="55"/>
  <c r="J18" i="55"/>
  <c r="J7" i="55"/>
  <c r="K8" i="55"/>
  <c r="L9" i="55"/>
  <c r="F11" i="55"/>
  <c r="G12" i="55"/>
  <c r="H13" i="55"/>
  <c r="I14" i="55"/>
  <c r="J15" i="55"/>
  <c r="H7" i="55"/>
  <c r="L7" i="55"/>
  <c r="I8" i="55"/>
  <c r="F9" i="55"/>
  <c r="J9" i="55"/>
  <c r="G10" i="55"/>
  <c r="K10" i="55"/>
  <c r="H11" i="55"/>
  <c r="L11" i="55"/>
  <c r="I12" i="55"/>
  <c r="F13" i="55"/>
  <c r="J13" i="55"/>
  <c r="G14" i="55"/>
  <c r="K14" i="55"/>
  <c r="H15" i="55"/>
  <c r="L15" i="55"/>
  <c r="I16" i="55"/>
  <c r="F17" i="55"/>
  <c r="J17" i="55"/>
  <c r="G18" i="55"/>
  <c r="K18" i="55"/>
  <c r="I7" i="55"/>
  <c r="F8" i="55"/>
  <c r="J8" i="55"/>
  <c r="G9" i="55"/>
  <c r="K9" i="55"/>
  <c r="H10" i="55"/>
  <c r="L10" i="55"/>
  <c r="I11" i="55"/>
  <c r="F12" i="55"/>
  <c r="J12" i="55"/>
  <c r="G13" i="55"/>
  <c r="K13" i="55"/>
  <c r="H14" i="55"/>
  <c r="L14" i="55"/>
  <c r="I15" i="55"/>
  <c r="F16" i="55"/>
  <c r="J16" i="55"/>
  <c r="G17" i="55"/>
  <c r="K17" i="55"/>
  <c r="H18" i="55"/>
  <c r="L15" i="52"/>
  <c r="J13" i="52"/>
  <c r="G10" i="52"/>
  <c r="G8" i="53"/>
  <c r="K12" i="53"/>
  <c r="J7" i="54"/>
  <c r="F17" i="52"/>
  <c r="I12" i="52"/>
  <c r="H11" i="52"/>
  <c r="I10" i="53"/>
  <c r="H17" i="53"/>
  <c r="G7" i="54"/>
  <c r="F18" i="53"/>
  <c r="H16" i="53"/>
  <c r="G15" i="53"/>
  <c r="F14" i="53"/>
  <c r="L12" i="53"/>
  <c r="K11" i="53"/>
  <c r="J10" i="53"/>
  <c r="I9" i="53"/>
  <c r="H8" i="53"/>
  <c r="G7" i="53"/>
  <c r="L8" i="52"/>
  <c r="K7" i="54"/>
  <c r="J18" i="53"/>
  <c r="I17" i="53"/>
  <c r="L16" i="53"/>
  <c r="K15" i="53"/>
  <c r="J14" i="53"/>
  <c r="I13" i="53"/>
  <c r="H12" i="53"/>
  <c r="G11" i="53"/>
  <c r="F10" i="53"/>
  <c r="L8" i="53"/>
  <c r="K7" i="53"/>
  <c r="H8" i="52"/>
  <c r="L16" i="52"/>
  <c r="J14" i="52"/>
  <c r="G11" i="52"/>
  <c r="I8" i="52"/>
  <c r="F11" i="53"/>
  <c r="J15" i="53"/>
  <c r="K18" i="52"/>
  <c r="J17" i="52"/>
  <c r="I16" i="52"/>
  <c r="H15" i="52"/>
  <c r="G14" i="52"/>
  <c r="F13" i="52"/>
  <c r="L11" i="52"/>
  <c r="K10" i="52"/>
  <c r="J9" i="52"/>
  <c r="F7" i="53"/>
  <c r="H9" i="53"/>
  <c r="J11" i="53"/>
  <c r="L13" i="53"/>
  <c r="G16" i="53"/>
  <c r="I18" i="53"/>
  <c r="G18" i="52"/>
  <c r="K14" i="52"/>
  <c r="F9" i="52"/>
  <c r="F15" i="53"/>
  <c r="F18" i="52"/>
  <c r="K15" i="52"/>
  <c r="I13" i="52"/>
  <c r="H12" i="52"/>
  <c r="F10" i="52"/>
  <c r="K8" i="53"/>
  <c r="H13" i="53"/>
  <c r="L17" i="53"/>
  <c r="J18" i="52"/>
  <c r="I17" i="52"/>
  <c r="H16" i="52"/>
  <c r="G15" i="52"/>
  <c r="F14" i="52"/>
  <c r="L12" i="52"/>
  <c r="K11" i="52"/>
  <c r="J10" i="52"/>
  <c r="I9" i="52"/>
  <c r="J7" i="53"/>
  <c r="L9" i="53"/>
  <c r="G12" i="53"/>
  <c r="I14" i="53"/>
  <c r="K16" i="53"/>
  <c r="F7" i="54"/>
  <c r="K7" i="46"/>
  <c r="I18" i="52"/>
  <c r="L17" i="52"/>
  <c r="H17" i="52"/>
  <c r="K16" i="52"/>
  <c r="G16" i="52"/>
  <c r="J15" i="52"/>
  <c r="F15" i="52"/>
  <c r="I14" i="52"/>
  <c r="L13" i="52"/>
  <c r="H13" i="52"/>
  <c r="K12" i="52"/>
  <c r="G12" i="52"/>
  <c r="J11" i="52"/>
  <c r="F11" i="52"/>
  <c r="I10" i="52"/>
  <c r="L9" i="52"/>
  <c r="H9" i="52"/>
  <c r="K8" i="52"/>
  <c r="G8" i="52"/>
  <c r="H7" i="53"/>
  <c r="L7" i="53"/>
  <c r="I8" i="53"/>
  <c r="F9" i="53"/>
  <c r="J9" i="53"/>
  <c r="G10" i="53"/>
  <c r="K10" i="53"/>
  <c r="H11" i="53"/>
  <c r="L11" i="53"/>
  <c r="I12" i="53"/>
  <c r="F13" i="53"/>
  <c r="J13" i="53"/>
  <c r="G14" i="53"/>
  <c r="K14" i="53"/>
  <c r="H15" i="53"/>
  <c r="L15" i="53"/>
  <c r="I16" i="53"/>
  <c r="F17" i="53"/>
  <c r="J17" i="53"/>
  <c r="G18" i="53"/>
  <c r="K18" i="53"/>
  <c r="H7" i="54"/>
  <c r="L7" i="54"/>
  <c r="L9" i="48"/>
  <c r="L18" i="52"/>
  <c r="H18" i="52"/>
  <c r="K17" i="52"/>
  <c r="G17" i="52"/>
  <c r="J16" i="52"/>
  <c r="F16" i="52"/>
  <c r="I15" i="52"/>
  <c r="L14" i="52"/>
  <c r="H14" i="52"/>
  <c r="K13" i="52"/>
  <c r="G13" i="52"/>
  <c r="J12" i="52"/>
  <c r="F12" i="52"/>
  <c r="I11" i="52"/>
  <c r="L10" i="52"/>
  <c r="H10" i="52"/>
  <c r="K9" i="52"/>
  <c r="G9" i="52"/>
  <c r="J8" i="52"/>
  <c r="F8" i="52"/>
  <c r="I7" i="53"/>
  <c r="F8" i="53"/>
  <c r="J8" i="53"/>
  <c r="G9" i="53"/>
  <c r="K9" i="53"/>
  <c r="H10" i="53"/>
  <c r="L10" i="53"/>
  <c r="I11" i="53"/>
  <c r="F12" i="53"/>
  <c r="J12" i="53"/>
  <c r="G13" i="53"/>
  <c r="K13" i="53"/>
  <c r="H14" i="53"/>
  <c r="L14" i="53"/>
  <c r="I15" i="53"/>
  <c r="F16" i="53"/>
  <c r="J16" i="53"/>
  <c r="G17" i="53"/>
  <c r="K17" i="53"/>
  <c r="H18" i="53"/>
  <c r="L18" i="53"/>
  <c r="I7" i="54"/>
  <c r="L8" i="46"/>
  <c r="G7" i="47"/>
  <c r="I14" i="47"/>
  <c r="L11" i="47"/>
  <c r="J7" i="48"/>
  <c r="G7" i="46"/>
  <c r="I9" i="46"/>
  <c r="K7" i="47"/>
  <c r="L13" i="47"/>
  <c r="K10" i="47"/>
  <c r="K8" i="48"/>
  <c r="F10" i="46"/>
  <c r="J15" i="47"/>
  <c r="H13" i="47"/>
  <c r="J9" i="47"/>
  <c r="F12" i="45"/>
  <c r="I7" i="52"/>
  <c r="F24" i="51"/>
  <c r="J24" i="51"/>
  <c r="G25" i="51"/>
  <c r="K25" i="51"/>
  <c r="H26" i="51"/>
  <c r="L26" i="51"/>
  <c r="I27" i="51"/>
  <c r="I28" i="51"/>
  <c r="F29" i="51"/>
  <c r="J29" i="51"/>
  <c r="G30" i="51"/>
  <c r="K30" i="51"/>
  <c r="H31" i="51"/>
  <c r="L31" i="51"/>
  <c r="I32" i="51"/>
  <c r="L23" i="51"/>
  <c r="H23" i="51"/>
  <c r="K22" i="51"/>
  <c r="G22" i="51"/>
  <c r="J21" i="51"/>
  <c r="F21" i="51"/>
  <c r="I20" i="51"/>
  <c r="L19" i="51"/>
  <c r="H19" i="51"/>
  <c r="K18" i="51"/>
  <c r="G18" i="51"/>
  <c r="J17" i="51"/>
  <c r="F17" i="51"/>
  <c r="I16" i="51"/>
  <c r="L15" i="51"/>
  <c r="H15" i="51"/>
  <c r="K14" i="51"/>
  <c r="G14" i="51"/>
  <c r="J13" i="51"/>
  <c r="F13" i="51"/>
  <c r="I12" i="51"/>
  <c r="L11" i="51"/>
  <c r="H11" i="51"/>
  <c r="K10" i="51"/>
  <c r="G10" i="51"/>
  <c r="J9" i="51"/>
  <c r="F9" i="51"/>
  <c r="I8" i="51"/>
  <c r="L7" i="51"/>
  <c r="H7" i="51"/>
  <c r="K23" i="50"/>
  <c r="G23" i="50"/>
  <c r="J22" i="50"/>
  <c r="F22" i="50"/>
  <c r="I21" i="50"/>
  <c r="L20" i="50"/>
  <c r="H20" i="50"/>
  <c r="K19" i="50"/>
  <c r="G19" i="50"/>
  <c r="J18" i="50"/>
  <c r="F18" i="50"/>
  <c r="I17" i="50"/>
  <c r="L16" i="50"/>
  <c r="L7" i="52"/>
  <c r="H7" i="52"/>
  <c r="G24" i="51"/>
  <c r="K24" i="51"/>
  <c r="H25" i="51"/>
  <c r="L25" i="51"/>
  <c r="I26" i="51"/>
  <c r="F27" i="51"/>
  <c r="J27" i="51"/>
  <c r="F28" i="51"/>
  <c r="J28" i="51"/>
  <c r="G29" i="51"/>
  <c r="K29" i="51"/>
  <c r="H30" i="51"/>
  <c r="L30" i="51"/>
  <c r="I31" i="51"/>
  <c r="F32" i="51"/>
  <c r="J32" i="51"/>
  <c r="K23" i="51"/>
  <c r="G23" i="51"/>
  <c r="J22" i="51"/>
  <c r="F22" i="51"/>
  <c r="I21" i="51"/>
  <c r="L20" i="51"/>
  <c r="H20" i="51"/>
  <c r="K19" i="51"/>
  <c r="G19" i="51"/>
  <c r="J18" i="51"/>
  <c r="F18" i="51"/>
  <c r="I17" i="51"/>
  <c r="L16" i="51"/>
  <c r="H16" i="51"/>
  <c r="K15" i="51"/>
  <c r="G15" i="51"/>
  <c r="J14" i="51"/>
  <c r="F14" i="51"/>
  <c r="I13" i="51"/>
  <c r="L12" i="51"/>
  <c r="H12" i="51"/>
  <c r="K11" i="51"/>
  <c r="G11" i="51"/>
  <c r="J10" i="51"/>
  <c r="F10" i="51"/>
  <c r="I9" i="51"/>
  <c r="L8" i="51"/>
  <c r="H8" i="51"/>
  <c r="K7" i="51"/>
  <c r="G7" i="51"/>
  <c r="J23" i="50"/>
  <c r="F23" i="50"/>
  <c r="I22" i="50"/>
  <c r="L21" i="50"/>
  <c r="H21" i="50"/>
  <c r="K20" i="50"/>
  <c r="G20" i="50"/>
  <c r="J19" i="50"/>
  <c r="F19" i="50"/>
  <c r="I18" i="50"/>
  <c r="L17" i="50"/>
  <c r="H17" i="50"/>
  <c r="K16" i="50"/>
  <c r="G16" i="50"/>
  <c r="J15" i="50"/>
  <c r="F15" i="50"/>
  <c r="I14" i="50"/>
  <c r="L13" i="50"/>
  <c r="H13" i="50"/>
  <c r="K12" i="50"/>
  <c r="G12" i="50"/>
  <c r="J11" i="50"/>
  <c r="F11" i="50"/>
  <c r="I10" i="50"/>
  <c r="L9" i="50"/>
  <c r="H9" i="50"/>
  <c r="K8" i="50"/>
  <c r="G8" i="50"/>
  <c r="J7" i="50"/>
  <c r="F7" i="50"/>
  <c r="I8" i="49"/>
  <c r="F9" i="49"/>
  <c r="K7" i="52"/>
  <c r="G7" i="52"/>
  <c r="H24" i="51"/>
  <c r="L24" i="51"/>
  <c r="I25" i="51"/>
  <c r="F26" i="51"/>
  <c r="J26" i="51"/>
  <c r="G27" i="51"/>
  <c r="K27" i="51"/>
  <c r="G28" i="51"/>
  <c r="K28" i="51"/>
  <c r="H29" i="51"/>
  <c r="L29" i="51"/>
  <c r="I30" i="51"/>
  <c r="F31" i="51"/>
  <c r="J31" i="51"/>
  <c r="G32" i="51"/>
  <c r="K32" i="51"/>
  <c r="J23" i="51"/>
  <c r="F23" i="51"/>
  <c r="I22" i="51"/>
  <c r="L21" i="51"/>
  <c r="H21" i="51"/>
  <c r="K20" i="51"/>
  <c r="G20" i="51"/>
  <c r="J19" i="51"/>
  <c r="F19" i="51"/>
  <c r="I18" i="51"/>
  <c r="L17" i="51"/>
  <c r="H17" i="51"/>
  <c r="K16" i="51"/>
  <c r="G16" i="51"/>
  <c r="J15" i="51"/>
  <c r="F15" i="51"/>
  <c r="I14" i="51"/>
  <c r="L13" i="51"/>
  <c r="H13" i="51"/>
  <c r="K12" i="51"/>
  <c r="G12" i="51"/>
  <c r="J11" i="51"/>
  <c r="F11" i="51"/>
  <c r="I10" i="51"/>
  <c r="L9" i="51"/>
  <c r="H9" i="51"/>
  <c r="K8" i="51"/>
  <c r="G8" i="51"/>
  <c r="J7" i="51"/>
  <c r="F7" i="51"/>
  <c r="I23" i="50"/>
  <c r="L22" i="50"/>
  <c r="H22" i="50"/>
  <c r="K21" i="50"/>
  <c r="G21" i="50"/>
  <c r="J20" i="50"/>
  <c r="F20" i="50"/>
  <c r="I19" i="50"/>
  <c r="L18" i="50"/>
  <c r="H18" i="50"/>
  <c r="K17" i="50"/>
  <c r="G17" i="50"/>
  <c r="J16" i="50"/>
  <c r="F16" i="50"/>
  <c r="I15" i="50"/>
  <c r="L14" i="50"/>
  <c r="H14" i="50"/>
  <c r="K13" i="50"/>
  <c r="G13" i="50"/>
  <c r="J12" i="50"/>
  <c r="F12" i="50"/>
  <c r="I11" i="50"/>
  <c r="L10" i="50"/>
  <c r="H10" i="50"/>
  <c r="K9" i="50"/>
  <c r="G9" i="50"/>
  <c r="J8" i="50"/>
  <c r="F8" i="50"/>
  <c r="I7" i="50"/>
  <c r="F8" i="49"/>
  <c r="J8" i="49"/>
  <c r="G9" i="49"/>
  <c r="F25" i="51"/>
  <c r="H27" i="51"/>
  <c r="I29" i="51"/>
  <c r="K31" i="51"/>
  <c r="L22" i="51"/>
  <c r="J20" i="51"/>
  <c r="H18" i="51"/>
  <c r="F16" i="51"/>
  <c r="K13" i="51"/>
  <c r="I11" i="51"/>
  <c r="G9" i="51"/>
  <c r="L23" i="50"/>
  <c r="J21" i="50"/>
  <c r="H19" i="50"/>
  <c r="F17" i="50"/>
  <c r="K15" i="50"/>
  <c r="J14" i="50"/>
  <c r="I13" i="50"/>
  <c r="H12" i="50"/>
  <c r="G11" i="50"/>
  <c r="F10" i="50"/>
  <c r="L8" i="50"/>
  <c r="K7" i="50"/>
  <c r="H8" i="49"/>
  <c r="I9" i="49"/>
  <c r="F10" i="49"/>
  <c r="J10" i="49"/>
  <c r="G11" i="49"/>
  <c r="K11" i="49"/>
  <c r="G12" i="49"/>
  <c r="K12" i="49"/>
  <c r="H13" i="49"/>
  <c r="L13" i="49"/>
  <c r="I14" i="49"/>
  <c r="F15" i="49"/>
  <c r="J15" i="49"/>
  <c r="F16" i="49"/>
  <c r="J16" i="49"/>
  <c r="G17" i="49"/>
  <c r="K17" i="49"/>
  <c r="H18" i="49"/>
  <c r="L18" i="49"/>
  <c r="I19" i="49"/>
  <c r="F20" i="49"/>
  <c r="J20" i="49"/>
  <c r="F21" i="49"/>
  <c r="J21" i="49"/>
  <c r="G22" i="49"/>
  <c r="K22" i="49"/>
  <c r="H23" i="49"/>
  <c r="L23" i="49"/>
  <c r="I7" i="49"/>
  <c r="F15" i="48"/>
  <c r="J15" i="48"/>
  <c r="G16" i="48"/>
  <c r="K16" i="48"/>
  <c r="H17" i="48"/>
  <c r="L17" i="48"/>
  <c r="I18" i="48"/>
  <c r="I19" i="48"/>
  <c r="L14" i="48"/>
  <c r="H14" i="48"/>
  <c r="K13" i="48"/>
  <c r="G13" i="48"/>
  <c r="J12" i="48"/>
  <c r="F12" i="48"/>
  <c r="I11" i="48"/>
  <c r="L10" i="48"/>
  <c r="H10" i="48"/>
  <c r="K9" i="48"/>
  <c r="G9" i="48"/>
  <c r="J8" i="48"/>
  <c r="F8" i="48"/>
  <c r="I7" i="48"/>
  <c r="F8" i="47"/>
  <c r="J8" i="47"/>
  <c r="G9" i="47"/>
  <c r="K9" i="47"/>
  <c r="H10" i="47"/>
  <c r="L10" i="47"/>
  <c r="I11" i="47"/>
  <c r="F12" i="47"/>
  <c r="J7" i="52"/>
  <c r="J25" i="51"/>
  <c r="L27" i="51"/>
  <c r="F30" i="51"/>
  <c r="H32" i="51"/>
  <c r="H22" i="51"/>
  <c r="F20" i="51"/>
  <c r="K17" i="51"/>
  <c r="I15" i="51"/>
  <c r="G13" i="51"/>
  <c r="L10" i="51"/>
  <c r="J8" i="51"/>
  <c r="H23" i="50"/>
  <c r="F21" i="50"/>
  <c r="K18" i="50"/>
  <c r="I16" i="50"/>
  <c r="H15" i="50"/>
  <c r="G14" i="50"/>
  <c r="F13" i="50"/>
  <c r="L11" i="50"/>
  <c r="K10" i="50"/>
  <c r="J9" i="50"/>
  <c r="I8" i="50"/>
  <c r="H7" i="50"/>
  <c r="K8" i="49"/>
  <c r="J9" i="49"/>
  <c r="G10" i="49"/>
  <c r="K10" i="49"/>
  <c r="H11" i="49"/>
  <c r="L11" i="49"/>
  <c r="H12" i="49"/>
  <c r="L12" i="49"/>
  <c r="I13" i="49"/>
  <c r="F14" i="49"/>
  <c r="J14" i="49"/>
  <c r="G15" i="49"/>
  <c r="K15" i="49"/>
  <c r="G16" i="49"/>
  <c r="K16" i="49"/>
  <c r="H17" i="49"/>
  <c r="L17" i="49"/>
  <c r="I18" i="49"/>
  <c r="F19" i="49"/>
  <c r="J19" i="49"/>
  <c r="G20" i="49"/>
  <c r="K20" i="49"/>
  <c r="G21" i="49"/>
  <c r="K21" i="49"/>
  <c r="H22" i="49"/>
  <c r="L22" i="49"/>
  <c r="I23" i="49"/>
  <c r="L7" i="49"/>
  <c r="H7" i="49"/>
  <c r="G15" i="48"/>
  <c r="K15" i="48"/>
  <c r="H16" i="48"/>
  <c r="L16" i="48"/>
  <c r="I17" i="48"/>
  <c r="F18" i="48"/>
  <c r="J18" i="48"/>
  <c r="F19" i="48"/>
  <c r="J19" i="48"/>
  <c r="K14" i="48"/>
  <c r="G14" i="48"/>
  <c r="J13" i="48"/>
  <c r="F13" i="48"/>
  <c r="I12" i="48"/>
  <c r="L11" i="48"/>
  <c r="H11" i="48"/>
  <c r="K10" i="48"/>
  <c r="G10" i="48"/>
  <c r="J9" i="48"/>
  <c r="F9" i="48"/>
  <c r="I8" i="48"/>
  <c r="L7" i="48"/>
  <c r="H7" i="48"/>
  <c r="G8" i="47"/>
  <c r="K8" i="47"/>
  <c r="H9" i="47"/>
  <c r="L9" i="47"/>
  <c r="I10" i="47"/>
  <c r="F11" i="47"/>
  <c r="J11" i="47"/>
  <c r="G12" i="47"/>
  <c r="G26" i="51"/>
  <c r="J30" i="51"/>
  <c r="K21" i="51"/>
  <c r="G17" i="51"/>
  <c r="J12" i="51"/>
  <c r="F8" i="51"/>
  <c r="I20" i="50"/>
  <c r="H16" i="50"/>
  <c r="F14" i="50"/>
  <c r="K11" i="50"/>
  <c r="I9" i="50"/>
  <c r="G7" i="50"/>
  <c r="K9" i="49"/>
  <c r="L10" i="49"/>
  <c r="F13" i="49"/>
  <c r="G14" i="49"/>
  <c r="H15" i="49"/>
  <c r="H16" i="49"/>
  <c r="I17" i="49"/>
  <c r="J18" i="49"/>
  <c r="K19" i="49"/>
  <c r="L20" i="49"/>
  <c r="L21" i="49"/>
  <c r="F23" i="49"/>
  <c r="K7" i="49"/>
  <c r="H15" i="48"/>
  <c r="I16" i="48"/>
  <c r="J17" i="48"/>
  <c r="K18" i="48"/>
  <c r="K19" i="48"/>
  <c r="F14" i="48"/>
  <c r="L12" i="48"/>
  <c r="K11" i="48"/>
  <c r="J10" i="48"/>
  <c r="I9" i="48"/>
  <c r="H8" i="48"/>
  <c r="G7" i="48"/>
  <c r="L8" i="47"/>
  <c r="F10" i="47"/>
  <c r="G11" i="47"/>
  <c r="H12" i="47"/>
  <c r="L12" i="47"/>
  <c r="I13" i="47"/>
  <c r="F14" i="47"/>
  <c r="J14" i="47"/>
  <c r="G15" i="47"/>
  <c r="K15" i="47"/>
  <c r="J7" i="47"/>
  <c r="F7" i="47"/>
  <c r="I10" i="46"/>
  <c r="L9" i="46"/>
  <c r="H9" i="46"/>
  <c r="K8" i="46"/>
  <c r="G8" i="46"/>
  <c r="J7" i="46"/>
  <c r="F7" i="46"/>
  <c r="K23" i="49"/>
  <c r="H19" i="48"/>
  <c r="G12" i="48"/>
  <c r="K26" i="51"/>
  <c r="G31" i="51"/>
  <c r="G21" i="51"/>
  <c r="J16" i="51"/>
  <c r="F12" i="51"/>
  <c r="I7" i="51"/>
  <c r="L19" i="50"/>
  <c r="L15" i="50"/>
  <c r="J13" i="50"/>
  <c r="H11" i="50"/>
  <c r="F9" i="50"/>
  <c r="G8" i="49"/>
  <c r="L9" i="49"/>
  <c r="F11" i="49"/>
  <c r="F12" i="49"/>
  <c r="G13" i="49"/>
  <c r="H14" i="49"/>
  <c r="I15" i="49"/>
  <c r="I16" i="49"/>
  <c r="J17" i="49"/>
  <c r="K18" i="49"/>
  <c r="L19" i="49"/>
  <c r="F22" i="49"/>
  <c r="G23" i="49"/>
  <c r="J7" i="49"/>
  <c r="I15" i="48"/>
  <c r="J16" i="48"/>
  <c r="K17" i="48"/>
  <c r="L18" i="48"/>
  <c r="L19" i="48"/>
  <c r="L13" i="48"/>
  <c r="K12" i="48"/>
  <c r="J11" i="48"/>
  <c r="I10" i="48"/>
  <c r="H9" i="48"/>
  <c r="G8" i="48"/>
  <c r="F7" i="48"/>
  <c r="F9" i="47"/>
  <c r="G10" i="47"/>
  <c r="H11" i="47"/>
  <c r="I12" i="47"/>
  <c r="F13" i="47"/>
  <c r="J13" i="47"/>
  <c r="G14" i="47"/>
  <c r="K14" i="47"/>
  <c r="H15" i="47"/>
  <c r="L15" i="47"/>
  <c r="I7" i="47"/>
  <c r="L10" i="46"/>
  <c r="H10" i="46"/>
  <c r="K9" i="46"/>
  <c r="G9" i="46"/>
  <c r="J8" i="46"/>
  <c r="F8" i="46"/>
  <c r="I7" i="46"/>
  <c r="J22" i="49"/>
  <c r="H18" i="48"/>
  <c r="H13" i="48"/>
  <c r="F7" i="52"/>
  <c r="H28" i="51"/>
  <c r="L32" i="51"/>
  <c r="I19" i="51"/>
  <c r="L14" i="51"/>
  <c r="H10" i="51"/>
  <c r="K22" i="50"/>
  <c r="G18" i="50"/>
  <c r="G15" i="50"/>
  <c r="L12" i="50"/>
  <c r="J10" i="50"/>
  <c r="H8" i="50"/>
  <c r="L8" i="49"/>
  <c r="H10" i="49"/>
  <c r="I11" i="49"/>
  <c r="I12" i="49"/>
  <c r="J13" i="49"/>
  <c r="K14" i="49"/>
  <c r="L15" i="49"/>
  <c r="L16" i="49"/>
  <c r="F18" i="49"/>
  <c r="G19" i="49"/>
  <c r="H20" i="49"/>
  <c r="H21" i="49"/>
  <c r="I22" i="49"/>
  <c r="J23" i="49"/>
  <c r="G7" i="49"/>
  <c r="L15" i="48"/>
  <c r="F17" i="48"/>
  <c r="G18" i="48"/>
  <c r="G19" i="48"/>
  <c r="J14" i="48"/>
  <c r="I13" i="48"/>
  <c r="H12" i="48"/>
  <c r="G11" i="48"/>
  <c r="F10" i="48"/>
  <c r="L8" i="48"/>
  <c r="K7" i="48"/>
  <c r="H8" i="47"/>
  <c r="I9" i="47"/>
  <c r="J10" i="47"/>
  <c r="K11" i="47"/>
  <c r="J12" i="47"/>
  <c r="G13" i="47"/>
  <c r="K13" i="47"/>
  <c r="H14" i="47"/>
  <c r="L14" i="47"/>
  <c r="I15" i="47"/>
  <c r="L7" i="47"/>
  <c r="H7" i="47"/>
  <c r="K10" i="46"/>
  <c r="G10" i="46"/>
  <c r="J9" i="46"/>
  <c r="F9" i="46"/>
  <c r="I8" i="46"/>
  <c r="L7" i="46"/>
  <c r="H7" i="46"/>
  <c r="I24" i="51"/>
  <c r="L28" i="51"/>
  <c r="I23" i="51"/>
  <c r="L18" i="51"/>
  <c r="H14" i="51"/>
  <c r="K9" i="51"/>
  <c r="G22" i="50"/>
  <c r="J17" i="50"/>
  <c r="K14" i="50"/>
  <c r="I12" i="50"/>
  <c r="G10" i="50"/>
  <c r="L7" i="50"/>
  <c r="H9" i="49"/>
  <c r="I10" i="49"/>
  <c r="J11" i="49"/>
  <c r="J12" i="49"/>
  <c r="K13" i="49"/>
  <c r="L14" i="49"/>
  <c r="F17" i="49"/>
  <c r="G18" i="49"/>
  <c r="H19" i="49"/>
  <c r="I20" i="49"/>
  <c r="I21" i="49"/>
  <c r="F7" i="49"/>
  <c r="F16" i="48"/>
  <c r="G17" i="48"/>
  <c r="I14" i="48"/>
  <c r="H8" i="46"/>
  <c r="J10" i="46"/>
  <c r="F15" i="47"/>
  <c r="K12" i="47"/>
  <c r="I8" i="47"/>
  <c r="F11" i="48"/>
  <c r="L11" i="44"/>
  <c r="H11" i="44"/>
  <c r="K10" i="44"/>
  <c r="G10" i="44"/>
  <c r="G7" i="45"/>
  <c r="K7" i="45"/>
  <c r="H8" i="45"/>
  <c r="L8" i="45"/>
  <c r="I9" i="45"/>
  <c r="F10" i="45"/>
  <c r="J10" i="45"/>
  <c r="G11" i="45"/>
  <c r="K11" i="45"/>
  <c r="K19" i="45"/>
  <c r="G19" i="45"/>
  <c r="J18" i="45"/>
  <c r="F18" i="45"/>
  <c r="I17" i="45"/>
  <c r="L16" i="45"/>
  <c r="H16" i="45"/>
  <c r="L15" i="45"/>
  <c r="H15" i="45"/>
  <c r="K14" i="45"/>
  <c r="G14" i="45"/>
  <c r="J13" i="45"/>
  <c r="F13" i="45"/>
  <c r="I12" i="45"/>
  <c r="K11" i="44"/>
  <c r="G11" i="44"/>
  <c r="J10" i="44"/>
  <c r="F10" i="44"/>
  <c r="H7" i="45"/>
  <c r="L7" i="45"/>
  <c r="I8" i="45"/>
  <c r="F9" i="45"/>
  <c r="J9" i="45"/>
  <c r="G10" i="45"/>
  <c r="K10" i="45"/>
  <c r="H11" i="45"/>
  <c r="L11" i="45"/>
  <c r="J19" i="45"/>
  <c r="F19" i="45"/>
  <c r="I18" i="45"/>
  <c r="L17" i="45"/>
  <c r="H17" i="45"/>
  <c r="K16" i="45"/>
  <c r="G16" i="45"/>
  <c r="K15" i="45"/>
  <c r="G15" i="45"/>
  <c r="J14" i="45"/>
  <c r="F14" i="45"/>
  <c r="I13" i="45"/>
  <c r="L12" i="45"/>
  <c r="H12" i="45"/>
  <c r="J11" i="44"/>
  <c r="F11" i="44"/>
  <c r="I10" i="44"/>
  <c r="I7" i="45"/>
  <c r="F8" i="45"/>
  <c r="J8" i="45"/>
  <c r="G9" i="45"/>
  <c r="K9" i="45"/>
  <c r="H10" i="45"/>
  <c r="L10" i="45"/>
  <c r="I11" i="45"/>
  <c r="I19" i="45"/>
  <c r="L18" i="45"/>
  <c r="H18" i="45"/>
  <c r="K17" i="45"/>
  <c r="G17" i="45"/>
  <c r="J16" i="45"/>
  <c r="F16" i="45"/>
  <c r="J15" i="45"/>
  <c r="F15" i="45"/>
  <c r="I14" i="45"/>
  <c r="L13" i="45"/>
  <c r="H13" i="45"/>
  <c r="K12" i="45"/>
  <c r="G12" i="45"/>
  <c r="K7" i="42"/>
  <c r="I11" i="44"/>
  <c r="L10" i="44"/>
  <c r="H10" i="44"/>
  <c r="F7" i="45"/>
  <c r="J7" i="45"/>
  <c r="G8" i="45"/>
  <c r="K8" i="45"/>
  <c r="H9" i="45"/>
  <c r="L9" i="45"/>
  <c r="I10" i="45"/>
  <c r="F11" i="45"/>
  <c r="J11" i="45"/>
  <c r="L19" i="45"/>
  <c r="H19" i="45"/>
  <c r="K18" i="45"/>
  <c r="G18" i="45"/>
  <c r="J17" i="45"/>
  <c r="F17" i="45"/>
  <c r="I16" i="45"/>
  <c r="I15" i="45"/>
  <c r="L14" i="45"/>
  <c r="H14" i="45"/>
  <c r="K13" i="45"/>
  <c r="G13" i="45"/>
  <c r="J12" i="45"/>
  <c r="G9" i="43"/>
  <c r="H10" i="43"/>
  <c r="I7" i="44"/>
  <c r="J8" i="44"/>
  <c r="G9" i="44"/>
  <c r="F7" i="41"/>
  <c r="J7" i="41"/>
  <c r="K12" i="41"/>
  <c r="G12" i="41"/>
  <c r="J11" i="41"/>
  <c r="F11" i="41"/>
  <c r="I10" i="41"/>
  <c r="L9" i="41"/>
  <c r="H9" i="41"/>
  <c r="K8" i="41"/>
  <c r="G8" i="41"/>
  <c r="H7" i="42"/>
  <c r="L7" i="42"/>
  <c r="I8" i="42"/>
  <c r="F9" i="42"/>
  <c r="J9" i="42"/>
  <c r="G10" i="42"/>
  <c r="K10" i="42"/>
  <c r="H11" i="42"/>
  <c r="L11" i="42"/>
  <c r="I12" i="42"/>
  <c r="F7" i="43"/>
  <c r="J7" i="43"/>
  <c r="G8" i="43"/>
  <c r="K8" i="43"/>
  <c r="H9" i="43"/>
  <c r="L9" i="43"/>
  <c r="I10" i="43"/>
  <c r="F7" i="44"/>
  <c r="J7" i="44"/>
  <c r="G8" i="44"/>
  <c r="K8" i="44"/>
  <c r="H9" i="44"/>
  <c r="L9" i="44"/>
  <c r="L12" i="41"/>
  <c r="K11" i="41"/>
  <c r="F10" i="41"/>
  <c r="L8" i="41"/>
  <c r="H8" i="41"/>
  <c r="G7" i="42"/>
  <c r="H8" i="42"/>
  <c r="L8" i="42"/>
  <c r="I9" i="42"/>
  <c r="F10" i="42"/>
  <c r="J10" i="42"/>
  <c r="G11" i="42"/>
  <c r="K11" i="42"/>
  <c r="H12" i="42"/>
  <c r="L12" i="42"/>
  <c r="I7" i="43"/>
  <c r="F8" i="43"/>
  <c r="J8" i="43"/>
  <c r="K9" i="43"/>
  <c r="L10" i="43"/>
  <c r="F8" i="44"/>
  <c r="K9" i="44"/>
  <c r="G7" i="41"/>
  <c r="K7" i="41"/>
  <c r="J12" i="41"/>
  <c r="F12" i="41"/>
  <c r="I11" i="41"/>
  <c r="L10" i="41"/>
  <c r="H10" i="41"/>
  <c r="K9" i="41"/>
  <c r="G9" i="41"/>
  <c r="J8" i="41"/>
  <c r="F8" i="41"/>
  <c r="I7" i="42"/>
  <c r="F8" i="42"/>
  <c r="J8" i="42"/>
  <c r="G9" i="42"/>
  <c r="K9" i="42"/>
  <c r="H10" i="42"/>
  <c r="L10" i="42"/>
  <c r="I11" i="42"/>
  <c r="F12" i="42"/>
  <c r="J12" i="42"/>
  <c r="G7" i="43"/>
  <c r="K7" i="43"/>
  <c r="H8" i="43"/>
  <c r="L8" i="43"/>
  <c r="I9" i="43"/>
  <c r="F10" i="43"/>
  <c r="J10" i="43"/>
  <c r="G7" i="44"/>
  <c r="K7" i="44"/>
  <c r="H8" i="44"/>
  <c r="L8" i="44"/>
  <c r="I9" i="44"/>
  <c r="I7" i="41"/>
  <c r="H12" i="41"/>
  <c r="G11" i="41"/>
  <c r="J10" i="41"/>
  <c r="I9" i="41"/>
  <c r="L10" i="40"/>
  <c r="H7" i="41"/>
  <c r="L7" i="41"/>
  <c r="I12" i="41"/>
  <c r="L11" i="41"/>
  <c r="H11" i="41"/>
  <c r="K10" i="41"/>
  <c r="G10" i="41"/>
  <c r="J9" i="41"/>
  <c r="F9" i="41"/>
  <c r="I8" i="41"/>
  <c r="F7" i="42"/>
  <c r="J7" i="42"/>
  <c r="G8" i="42"/>
  <c r="K8" i="42"/>
  <c r="H9" i="42"/>
  <c r="L9" i="42"/>
  <c r="I10" i="42"/>
  <c r="F11" i="42"/>
  <c r="J11" i="42"/>
  <c r="G12" i="42"/>
  <c r="K12" i="42"/>
  <c r="H7" i="43"/>
  <c r="L7" i="43"/>
  <c r="I8" i="43"/>
  <c r="F9" i="43"/>
  <c r="J9" i="43"/>
  <c r="G10" i="43"/>
  <c r="K10" i="43"/>
  <c r="H7" i="44"/>
  <c r="L7" i="44"/>
  <c r="I8" i="44"/>
  <c r="F9" i="44"/>
  <c r="J9" i="44"/>
  <c r="H7" i="37"/>
  <c r="I8" i="37"/>
  <c r="J9" i="37"/>
  <c r="K10" i="37"/>
  <c r="K7" i="38"/>
  <c r="L8" i="38"/>
  <c r="J10" i="38"/>
  <c r="K7" i="40"/>
  <c r="I9" i="40"/>
  <c r="F10" i="40"/>
  <c r="G7" i="37"/>
  <c r="K7" i="37"/>
  <c r="H8" i="37"/>
  <c r="L8" i="37"/>
  <c r="I9" i="37"/>
  <c r="L10" i="37"/>
  <c r="H10" i="37"/>
  <c r="F7" i="38"/>
  <c r="J7" i="38"/>
  <c r="G8" i="38"/>
  <c r="K8" i="38"/>
  <c r="H9" i="38"/>
  <c r="L9" i="38"/>
  <c r="I10" i="38"/>
  <c r="F7" i="40"/>
  <c r="J7" i="40"/>
  <c r="G8" i="40"/>
  <c r="K8" i="40"/>
  <c r="H9" i="40"/>
  <c r="L9" i="40"/>
  <c r="I10" i="40"/>
  <c r="I7" i="37"/>
  <c r="F8" i="37"/>
  <c r="J8" i="37"/>
  <c r="G9" i="37"/>
  <c r="K9" i="37"/>
  <c r="J10" i="37"/>
  <c r="F10" i="37"/>
  <c r="H7" i="38"/>
  <c r="L7" i="38"/>
  <c r="I8" i="38"/>
  <c r="F9" i="38"/>
  <c r="J9" i="38"/>
  <c r="G10" i="38"/>
  <c r="K10" i="38"/>
  <c r="H7" i="40"/>
  <c r="L7" i="40"/>
  <c r="I8" i="40"/>
  <c r="F9" i="40"/>
  <c r="J9" i="40"/>
  <c r="G10" i="40"/>
  <c r="K10" i="40"/>
  <c r="L7" i="37"/>
  <c r="F9" i="37"/>
  <c r="G10" i="37"/>
  <c r="G7" i="38"/>
  <c r="H8" i="38"/>
  <c r="I9" i="38"/>
  <c r="F10" i="38"/>
  <c r="G7" i="40"/>
  <c r="H8" i="40"/>
  <c r="L8" i="40"/>
  <c r="J10" i="40"/>
  <c r="F7" i="37"/>
  <c r="J7" i="37"/>
  <c r="G8" i="37"/>
  <c r="K8" i="37"/>
  <c r="H9" i="37"/>
  <c r="L9" i="37"/>
  <c r="I10" i="37"/>
  <c r="I7" i="38"/>
  <c r="F8" i="38"/>
  <c r="J8" i="38"/>
  <c r="G9" i="38"/>
  <c r="K9" i="38"/>
  <c r="H10" i="38"/>
  <c r="L10" i="38"/>
  <c r="I7" i="40"/>
  <c r="F8" i="40"/>
  <c r="J8" i="40"/>
  <c r="G9" i="40"/>
  <c r="K9" i="40"/>
  <c r="H10" i="40"/>
  <c r="F8" i="1"/>
  <c r="G7" i="1"/>
  <c r="K7" i="1"/>
  <c r="J9" i="1"/>
  <c r="F9" i="1"/>
  <c r="I8" i="1"/>
  <c r="H7" i="1"/>
  <c r="L7" i="1"/>
  <c r="I9" i="1"/>
  <c r="L8" i="1"/>
  <c r="H8" i="1"/>
  <c r="I7" i="1"/>
  <c r="L9" i="1"/>
  <c r="H9" i="1"/>
  <c r="K8" i="1"/>
  <c r="G8" i="1"/>
  <c r="F7" i="1"/>
  <c r="J7" i="1"/>
  <c r="K9" i="1"/>
  <c r="G9" i="1"/>
  <c r="J8" i="1"/>
  <c r="M18" i="54" l="1"/>
  <c r="M47" i="56"/>
  <c r="E47" i="56" s="1"/>
  <c r="M62" i="56"/>
  <c r="E62" i="56" s="1"/>
  <c r="M23" i="56"/>
  <c r="E23" i="56" s="1"/>
  <c r="M24" i="56"/>
  <c r="E24" i="56" s="1"/>
  <c r="M64" i="56"/>
  <c r="E64" i="56" s="1"/>
  <c r="M39" i="56"/>
  <c r="E39" i="56" s="1"/>
  <c r="M17" i="51"/>
  <c r="E17" i="51" s="1"/>
  <c r="M16" i="56"/>
  <c r="E16" i="56" s="1"/>
  <c r="M57" i="56"/>
  <c r="E57" i="56" s="1"/>
  <c r="M41" i="56"/>
  <c r="E41" i="56" s="1"/>
  <c r="M20" i="56"/>
  <c r="E20" i="56" s="1"/>
  <c r="M18" i="56"/>
  <c r="E18" i="56" s="1"/>
  <c r="M50" i="56"/>
  <c r="E50" i="56" s="1"/>
  <c r="M29" i="56"/>
  <c r="E29" i="56" s="1"/>
  <c r="M63" i="56"/>
  <c r="E63" i="56" s="1"/>
  <c r="M60" i="56"/>
  <c r="E60" i="56" s="1"/>
  <c r="M19" i="56"/>
  <c r="E19" i="56" s="1"/>
  <c r="M56" i="56"/>
  <c r="E56" i="56" s="1"/>
  <c r="M52" i="56"/>
  <c r="E52" i="56" s="1"/>
  <c r="M27" i="56"/>
  <c r="E27" i="56" s="1"/>
  <c r="M45" i="56"/>
  <c r="E45" i="56" s="1"/>
  <c r="M40" i="56"/>
  <c r="E40" i="56" s="1"/>
  <c r="M36" i="56"/>
  <c r="E36" i="56" s="1"/>
  <c r="M38" i="56"/>
  <c r="E38" i="56" s="1"/>
  <c r="M33" i="56"/>
  <c r="E33" i="56" s="1"/>
  <c r="M28" i="56"/>
  <c r="E28" i="56" s="1"/>
  <c r="M26" i="56"/>
  <c r="E26" i="56" s="1"/>
  <c r="M21" i="56"/>
  <c r="E21" i="56" s="1"/>
  <c r="M55" i="56"/>
  <c r="E55" i="56" s="1"/>
  <c r="M58" i="56"/>
  <c r="E58" i="56" s="1"/>
  <c r="M15" i="56"/>
  <c r="E15" i="56" s="1"/>
  <c r="M49" i="56"/>
  <c r="E49" i="56" s="1"/>
  <c r="M44" i="56"/>
  <c r="E44" i="56" s="1"/>
  <c r="M42" i="56"/>
  <c r="E42" i="56" s="1"/>
  <c r="M32" i="56"/>
  <c r="E32" i="56" s="1"/>
  <c r="M30" i="56"/>
  <c r="E30" i="56" s="1"/>
  <c r="M61" i="56"/>
  <c r="E61" i="56" s="1"/>
  <c r="M51" i="56"/>
  <c r="E51" i="56" s="1"/>
  <c r="M59" i="56"/>
  <c r="E59" i="56" s="1"/>
  <c r="M31" i="56"/>
  <c r="E31" i="56" s="1"/>
  <c r="M22" i="56"/>
  <c r="E22" i="56" s="1"/>
  <c r="M17" i="54"/>
  <c r="E17" i="54" s="1"/>
  <c r="M65" i="56"/>
  <c r="E65" i="56" s="1"/>
  <c r="M53" i="56"/>
  <c r="E53" i="56" s="1"/>
  <c r="M35" i="56"/>
  <c r="E35" i="56" s="1"/>
  <c r="M17" i="56"/>
  <c r="E17" i="56" s="1"/>
  <c r="M48" i="56"/>
  <c r="E48" i="56" s="1"/>
  <c r="M37" i="56"/>
  <c r="E37" i="56" s="1"/>
  <c r="M46" i="56"/>
  <c r="E46" i="56" s="1"/>
  <c r="M34" i="56"/>
  <c r="E34" i="56" s="1"/>
  <c r="M25" i="56"/>
  <c r="E25" i="56" s="1"/>
  <c r="M66" i="56"/>
  <c r="E66" i="56" s="1"/>
  <c r="M43" i="56"/>
  <c r="E43" i="56" s="1"/>
  <c r="M54" i="56"/>
  <c r="E54" i="56" s="1"/>
  <c r="M9" i="48"/>
  <c r="E9" i="48" s="1"/>
  <c r="M8" i="51"/>
  <c r="E8" i="51" s="1"/>
  <c r="M15" i="51"/>
  <c r="E15" i="51" s="1"/>
  <c r="M7" i="53"/>
  <c r="E7" i="53" s="1"/>
  <c r="M18" i="50"/>
  <c r="E18" i="50" s="1"/>
  <c r="M7" i="48"/>
  <c r="E7" i="48" s="1"/>
  <c r="M20" i="50"/>
  <c r="E20" i="50" s="1"/>
  <c r="M11" i="56"/>
  <c r="E11" i="56" s="1"/>
  <c r="M9" i="56"/>
  <c r="E9" i="56" s="1"/>
  <c r="M16" i="54"/>
  <c r="E16" i="54" s="1"/>
  <c r="M13" i="54"/>
  <c r="E13" i="54" s="1"/>
  <c r="M15" i="54"/>
  <c r="M12" i="55"/>
  <c r="E12" i="55" s="1"/>
  <c r="M7" i="55"/>
  <c r="E7" i="55" s="1"/>
  <c r="M19" i="54"/>
  <c r="E19" i="54" s="1"/>
  <c r="M7" i="45"/>
  <c r="E7" i="45" s="1"/>
  <c r="M10" i="51"/>
  <c r="E10" i="51" s="1"/>
  <c r="M11" i="53"/>
  <c r="E11" i="53" s="1"/>
  <c r="M8" i="54"/>
  <c r="E8" i="54" s="1"/>
  <c r="M8" i="56"/>
  <c r="E8" i="56" s="1"/>
  <c r="M20" i="54"/>
  <c r="E20" i="54" s="1"/>
  <c r="M12" i="54"/>
  <c r="E12" i="54" s="1"/>
  <c r="M22" i="54"/>
  <c r="E22" i="54" s="1"/>
  <c r="M14" i="54"/>
  <c r="E14" i="54" s="1"/>
  <c r="M12" i="56"/>
  <c r="E12" i="56" s="1"/>
  <c r="M10" i="56"/>
  <c r="E10" i="56" s="1"/>
  <c r="M9" i="54"/>
  <c r="E9" i="54" s="1"/>
  <c r="M11" i="50"/>
  <c r="E11" i="50" s="1"/>
  <c r="M7" i="56"/>
  <c r="E7" i="56" s="1"/>
  <c r="M11" i="54"/>
  <c r="E11" i="54" s="1"/>
  <c r="M13" i="56"/>
  <c r="E13" i="56" s="1"/>
  <c r="M10" i="54"/>
  <c r="E10" i="54" s="1"/>
  <c r="M14" i="56"/>
  <c r="E14" i="56" s="1"/>
  <c r="M21" i="54"/>
  <c r="E21" i="54" s="1"/>
  <c r="M23" i="54"/>
  <c r="E23" i="54" s="1"/>
  <c r="M8" i="55"/>
  <c r="E8" i="55" s="1"/>
  <c r="M18" i="55"/>
  <c r="E18" i="55" s="1"/>
  <c r="M10" i="50"/>
  <c r="E10" i="50" s="1"/>
  <c r="M10" i="48"/>
  <c r="E10" i="48" s="1"/>
  <c r="M13" i="48"/>
  <c r="E13" i="48" s="1"/>
  <c r="M8" i="46"/>
  <c r="E8" i="46" s="1"/>
  <c r="M23" i="50"/>
  <c r="E23" i="50" s="1"/>
  <c r="M17" i="50"/>
  <c r="E17" i="50" s="1"/>
  <c r="M9" i="51"/>
  <c r="E9" i="51" s="1"/>
  <c r="M18" i="51"/>
  <c r="E18" i="51" s="1"/>
  <c r="M19" i="51"/>
  <c r="E19" i="51" s="1"/>
  <c r="M19" i="50"/>
  <c r="E19" i="50" s="1"/>
  <c r="M22" i="50"/>
  <c r="E22" i="50" s="1"/>
  <c r="M11" i="51"/>
  <c r="E11" i="51" s="1"/>
  <c r="M16" i="51"/>
  <c r="E16" i="51" s="1"/>
  <c r="M7" i="46"/>
  <c r="E7" i="46" s="1"/>
  <c r="E15" i="54"/>
  <c r="M17" i="52"/>
  <c r="E17" i="52" s="1"/>
  <c r="M7" i="54"/>
  <c r="E7" i="54" s="1"/>
  <c r="M17" i="53"/>
  <c r="E17" i="53" s="1"/>
  <c r="M10" i="53"/>
  <c r="E10" i="53" s="1"/>
  <c r="M11" i="55"/>
  <c r="E11" i="55" s="1"/>
  <c r="M9" i="55"/>
  <c r="E9" i="55" s="1"/>
  <c r="M15" i="52"/>
  <c r="E15" i="52" s="1"/>
  <c r="M15" i="55"/>
  <c r="E15" i="55" s="1"/>
  <c r="M13" i="55"/>
  <c r="E13" i="55" s="1"/>
  <c r="M10" i="55"/>
  <c r="E10" i="55" s="1"/>
  <c r="M9" i="46"/>
  <c r="E9" i="46" s="1"/>
  <c r="M20" i="51"/>
  <c r="E20" i="51" s="1"/>
  <c r="M17" i="55"/>
  <c r="E17" i="55" s="1"/>
  <c r="M16" i="55"/>
  <c r="E16" i="55" s="1"/>
  <c r="M14" i="55"/>
  <c r="E14" i="55" s="1"/>
  <c r="M14" i="53"/>
  <c r="E14" i="53" s="1"/>
  <c r="M16" i="53"/>
  <c r="E16" i="53" s="1"/>
  <c r="M9" i="53"/>
  <c r="E9" i="53" s="1"/>
  <c r="M12" i="53"/>
  <c r="E12" i="53" s="1"/>
  <c r="M18" i="53"/>
  <c r="E18" i="53" s="1"/>
  <c r="M13" i="53"/>
  <c r="E13" i="53" s="1"/>
  <c r="M15" i="53"/>
  <c r="E15" i="53" s="1"/>
  <c r="M8" i="53"/>
  <c r="E8" i="53" s="1"/>
  <c r="M8" i="42"/>
  <c r="E8" i="42" s="1"/>
  <c r="M12" i="47"/>
  <c r="E12" i="47" s="1"/>
  <c r="M30" i="51"/>
  <c r="E30" i="51" s="1"/>
  <c r="M16" i="50"/>
  <c r="E16" i="50" s="1"/>
  <c r="M7" i="50"/>
  <c r="E7" i="50" s="1"/>
  <c r="M22" i="51"/>
  <c r="E22" i="51" s="1"/>
  <c r="M14" i="52"/>
  <c r="E14" i="52" s="1"/>
  <c r="M12" i="52"/>
  <c r="E12" i="52" s="1"/>
  <c r="E18" i="54"/>
  <c r="M12" i="51"/>
  <c r="E12" i="51" s="1"/>
  <c r="M21" i="51"/>
  <c r="E21" i="51" s="1"/>
  <c r="M10" i="52"/>
  <c r="E10" i="52" s="1"/>
  <c r="M11" i="48"/>
  <c r="E11" i="48" s="1"/>
  <c r="M10" i="46"/>
  <c r="E10" i="46" s="1"/>
  <c r="M16" i="48"/>
  <c r="E16" i="48" s="1"/>
  <c r="M14" i="51"/>
  <c r="E14" i="51" s="1"/>
  <c r="M7" i="47"/>
  <c r="E7" i="47" s="1"/>
  <c r="M8" i="49"/>
  <c r="E8" i="49" s="1"/>
  <c r="M14" i="48"/>
  <c r="E14" i="48" s="1"/>
  <c r="M13" i="50"/>
  <c r="E13" i="50" s="1"/>
  <c r="M12" i="50"/>
  <c r="E12" i="50" s="1"/>
  <c r="M14" i="50"/>
  <c r="E14" i="50" s="1"/>
  <c r="M21" i="50"/>
  <c r="E21" i="50" s="1"/>
  <c r="M13" i="51"/>
  <c r="E13" i="51" s="1"/>
  <c r="M11" i="52"/>
  <c r="E11" i="52" s="1"/>
  <c r="M9" i="52"/>
  <c r="E9" i="52" s="1"/>
  <c r="M8" i="52"/>
  <c r="E8" i="52" s="1"/>
  <c r="M8" i="50"/>
  <c r="E8" i="50" s="1"/>
  <c r="M18" i="52"/>
  <c r="E18" i="52" s="1"/>
  <c r="M11" i="45"/>
  <c r="E11" i="45" s="1"/>
  <c r="M10" i="45"/>
  <c r="E10" i="45" s="1"/>
  <c r="M9" i="45"/>
  <c r="E9" i="45" s="1"/>
  <c r="M7" i="49"/>
  <c r="E7" i="49" s="1"/>
  <c r="M15" i="50"/>
  <c r="E15" i="50" s="1"/>
  <c r="M7" i="52"/>
  <c r="E7" i="52" s="1"/>
  <c r="M9" i="50"/>
  <c r="E9" i="50" s="1"/>
  <c r="M7" i="51"/>
  <c r="E7" i="51" s="1"/>
  <c r="M23" i="51"/>
  <c r="E23" i="51" s="1"/>
  <c r="M16" i="52"/>
  <c r="E16" i="52" s="1"/>
  <c r="M13" i="52"/>
  <c r="E13" i="52" s="1"/>
  <c r="M17" i="48"/>
  <c r="E17" i="48" s="1"/>
  <c r="M22" i="49"/>
  <c r="E22" i="49" s="1"/>
  <c r="M13" i="49"/>
  <c r="E13" i="49" s="1"/>
  <c r="M15" i="49"/>
  <c r="E15" i="49" s="1"/>
  <c r="M15" i="47"/>
  <c r="E15" i="47" s="1"/>
  <c r="M13" i="47"/>
  <c r="E13" i="47" s="1"/>
  <c r="M11" i="49"/>
  <c r="E11" i="49" s="1"/>
  <c r="M19" i="48"/>
  <c r="E19" i="48" s="1"/>
  <c r="M15" i="48"/>
  <c r="E15" i="48" s="1"/>
  <c r="M12" i="48"/>
  <c r="E12" i="48" s="1"/>
  <c r="M21" i="49"/>
  <c r="E21" i="49" s="1"/>
  <c r="M12" i="49"/>
  <c r="E12" i="49" s="1"/>
  <c r="M10" i="49"/>
  <c r="E10" i="49" s="1"/>
  <c r="M32" i="51"/>
  <c r="E32" i="51" s="1"/>
  <c r="M18" i="49"/>
  <c r="E18" i="49" s="1"/>
  <c r="M10" i="47"/>
  <c r="E10" i="47" s="1"/>
  <c r="M28" i="51"/>
  <c r="E28" i="51" s="1"/>
  <c r="M17" i="49"/>
  <c r="E17" i="49" s="1"/>
  <c r="M9" i="47"/>
  <c r="E9" i="47" s="1"/>
  <c r="M18" i="48"/>
  <c r="E18" i="48" s="1"/>
  <c r="M19" i="49"/>
  <c r="E19" i="49" s="1"/>
  <c r="M8" i="45"/>
  <c r="E8" i="45" s="1"/>
  <c r="M11" i="44"/>
  <c r="E11" i="44" s="1"/>
  <c r="M16" i="49"/>
  <c r="E16" i="49" s="1"/>
  <c r="M14" i="49"/>
  <c r="E14" i="49" s="1"/>
  <c r="M11" i="47"/>
  <c r="E11" i="47" s="1"/>
  <c r="M8" i="48"/>
  <c r="E8" i="48" s="1"/>
  <c r="M24" i="51"/>
  <c r="E24" i="51" s="1"/>
  <c r="M9" i="49"/>
  <c r="E9" i="49" s="1"/>
  <c r="M31" i="51"/>
  <c r="E31" i="51" s="1"/>
  <c r="M29" i="51"/>
  <c r="E29" i="51" s="1"/>
  <c r="M27" i="51"/>
  <c r="E27" i="51" s="1"/>
  <c r="M25" i="51"/>
  <c r="E25" i="51" s="1"/>
  <c r="M14" i="47"/>
  <c r="E14" i="47" s="1"/>
  <c r="M23" i="49"/>
  <c r="E23" i="49" s="1"/>
  <c r="M8" i="47"/>
  <c r="E8" i="47" s="1"/>
  <c r="M20" i="49"/>
  <c r="E20" i="49" s="1"/>
  <c r="M26" i="51"/>
  <c r="E26" i="51" s="1"/>
  <c r="M14" i="45"/>
  <c r="E14" i="45" s="1"/>
  <c r="M10" i="38"/>
  <c r="E10" i="38" s="1"/>
  <c r="M7" i="37"/>
  <c r="E7" i="37" s="1"/>
  <c r="M9" i="43"/>
  <c r="E9" i="43" s="1"/>
  <c r="M16" i="45"/>
  <c r="E16" i="45" s="1"/>
  <c r="M10" i="44"/>
  <c r="E10" i="44" s="1"/>
  <c r="M9" i="42"/>
  <c r="E9" i="42" s="1"/>
  <c r="M17" i="45"/>
  <c r="E17" i="45" s="1"/>
  <c r="M15" i="45"/>
  <c r="E15" i="45" s="1"/>
  <c r="M12" i="45"/>
  <c r="E12" i="45" s="1"/>
  <c r="M19" i="45"/>
  <c r="E19" i="45" s="1"/>
  <c r="M13" i="45"/>
  <c r="E13" i="45" s="1"/>
  <c r="M18" i="45"/>
  <c r="E18" i="45" s="1"/>
  <c r="M7" i="43"/>
  <c r="E7" i="43" s="1"/>
  <c r="M9" i="40"/>
  <c r="E9" i="40" s="1"/>
  <c r="M10" i="37"/>
  <c r="E10" i="37" s="1"/>
  <c r="M8" i="40"/>
  <c r="E8" i="40" s="1"/>
  <c r="M7" i="41"/>
  <c r="E7" i="41" s="1"/>
  <c r="M10" i="42"/>
  <c r="E10" i="42" s="1"/>
  <c r="M10" i="41"/>
  <c r="E10" i="41" s="1"/>
  <c r="M7" i="40"/>
  <c r="E7" i="40" s="1"/>
  <c r="M8" i="43"/>
  <c r="E8" i="43" s="1"/>
  <c r="M12" i="42"/>
  <c r="E12" i="42" s="1"/>
  <c r="M7" i="42"/>
  <c r="E7" i="42" s="1"/>
  <c r="M10" i="43"/>
  <c r="E10" i="43" s="1"/>
  <c r="M11" i="42"/>
  <c r="E11" i="42" s="1"/>
  <c r="M7" i="44"/>
  <c r="E7" i="44" s="1"/>
  <c r="M9" i="37"/>
  <c r="E9" i="37" s="1"/>
  <c r="M8" i="44"/>
  <c r="E8" i="44" s="1"/>
  <c r="M8" i="41"/>
  <c r="E8" i="41" s="1"/>
  <c r="M12" i="41"/>
  <c r="E12" i="41" s="1"/>
  <c r="M9" i="44"/>
  <c r="E9" i="44" s="1"/>
  <c r="M10" i="40"/>
  <c r="E10" i="40" s="1"/>
  <c r="M8" i="37"/>
  <c r="E8" i="37" s="1"/>
  <c r="M9" i="41"/>
  <c r="E9" i="41" s="1"/>
  <c r="M11" i="41"/>
  <c r="E11" i="41" s="1"/>
  <c r="M7" i="38"/>
  <c r="E7" i="38" s="1"/>
  <c r="M9" i="38"/>
  <c r="E9" i="38" s="1"/>
  <c r="M8" i="38"/>
  <c r="E8" i="38" s="1"/>
  <c r="M8" i="1"/>
  <c r="E8" i="1" s="1"/>
  <c r="M9" i="1"/>
  <c r="E9" i="1" s="1"/>
  <c r="M7" i="1"/>
  <c r="E7" i="1" s="1"/>
</calcChain>
</file>

<file path=xl/sharedStrings.xml><?xml version="1.0" encoding="utf-8"?>
<sst xmlns="http://schemas.openxmlformats.org/spreadsheetml/2006/main" count="2155" uniqueCount="243">
  <si>
    <t>Colocação</t>
  </si>
  <si>
    <t>Atleta</t>
  </si>
  <si>
    <t>Clube</t>
  </si>
  <si>
    <t>TOTAL</t>
  </si>
  <si>
    <t>Desconto</t>
  </si>
  <si>
    <t>1º</t>
  </si>
  <si>
    <t>2º</t>
  </si>
  <si>
    <t>3º</t>
  </si>
  <si>
    <t>5º</t>
  </si>
  <si>
    <t>7º</t>
  </si>
  <si>
    <t>9º</t>
  </si>
  <si>
    <t>Ranking Gaúcho de Tênis de Mesa de 2025 (FTMRS):</t>
  </si>
  <si>
    <t>51º Estadual - 3ª Etapa:
Carazinho/RS</t>
  </si>
  <si>
    <t>51º Estadual - 4ª Etapa:
 Santa Maria/RS</t>
  </si>
  <si>
    <t>51º Estadual - 6ª Etapa:
 Antônio Prado/RS</t>
  </si>
  <si>
    <t>51º Estadual - 2ª Etapa:
 Vale Real/RS</t>
  </si>
  <si>
    <t>51º Estadual - 5ª Etapa:
 Porto Alegre/RS</t>
  </si>
  <si>
    <t>51º Estadual - 7ª Etapa:
Bento Gonçalves/RS</t>
  </si>
  <si>
    <t xml:space="preserve">Categoria: SUB-11 FEM </t>
  </si>
  <si>
    <t>HELENA BRANDALISE</t>
  </si>
  <si>
    <t>SAGRADO TM - BENTO GONÇALVES - RS</t>
  </si>
  <si>
    <t>SUB-11 FEM</t>
  </si>
  <si>
    <t>TMB Estadual - 1ª Etapa - Carlos Barbosa/RS - 2025.</t>
  </si>
  <si>
    <t>ANA JÚLIA DE GIACOMETTI SCHOEFFER</t>
  </si>
  <si>
    <t xml:space="preserve">NATÁLIA TOTEL BORGES NUNES </t>
  </si>
  <si>
    <t xml:space="preserve">Categoria: SUB-13 FEM </t>
  </si>
  <si>
    <t>ALICE DALLA CORTE</t>
  </si>
  <si>
    <t>PROJETO FUTURO - RS</t>
  </si>
  <si>
    <t>SUB-13 FEM</t>
  </si>
  <si>
    <t>VALENTINA JORGE YATSU</t>
  </si>
  <si>
    <t>GRÊMIO NÁUTICO GAÚCHO - POA</t>
  </si>
  <si>
    <t xml:space="preserve">Categoria: ABSOLUTO B (FEM) </t>
  </si>
  <si>
    <t>THAÍS AZUÇAH TANAKA</t>
  </si>
  <si>
    <t>NIPO IVOTI - RS</t>
  </si>
  <si>
    <t>ABSOLUTO B (FEM)</t>
  </si>
  <si>
    <t>SABRINA CAGNIN MOSCHEN</t>
  </si>
  <si>
    <t>SOGIPA PORTO ALEGRE - RS</t>
  </si>
  <si>
    <t>KALLYNA CIRINO FERNANDES</t>
  </si>
  <si>
    <t>MARIA EDUARDA DO NASCIMENTO</t>
  </si>
  <si>
    <t xml:space="preserve">BETINA ALMEIDA FONSECA </t>
  </si>
  <si>
    <t xml:space="preserve">Categoria: ABSOLUTO B (MAS) </t>
  </si>
  <si>
    <t>BRUNO ROTTMANN BANDEIRA</t>
  </si>
  <si>
    <t>ABSOLUTO B (MAS)</t>
  </si>
  <si>
    <t>RENATO MARQUES SCUR</t>
  </si>
  <si>
    <t>ASSOCIAÇÃO CAXIENSE DE TÊNIS DE MESA - ACTM - RS</t>
  </si>
  <si>
    <t>EDUARDO DA SILVA NUNES</t>
  </si>
  <si>
    <t>HUMBERTO EDUARDO CÂMARA SCHMIDT</t>
  </si>
  <si>
    <t>SOCIEDADE GINÁSTICA DE SÃO LEOPOLDO - RS</t>
  </si>
  <si>
    <t>GUSTAVO HENRIQUE RAMOS DA SILVA</t>
  </si>
  <si>
    <t>MARCELO BENITES DE LIMA</t>
  </si>
  <si>
    <t>ADRIANO PREIS</t>
  </si>
  <si>
    <t>TÊNIS DE MESA VALE REAL</t>
  </si>
  <si>
    <t>LUÍS HENRIQUE OLCZEVSKI</t>
  </si>
  <si>
    <t>LEÃO DAS MISSÕES TÊNIS DE MESA/LIGA NORTE RS</t>
  </si>
  <si>
    <t>FÁBIO KRÜGER</t>
  </si>
  <si>
    <t xml:space="preserve">Categoria: ABSOLUTO D (FEM) </t>
  </si>
  <si>
    <t>TANIRA AKARI TANAKA</t>
  </si>
  <si>
    <t>ABSOLUTO D (FEM)</t>
  </si>
  <si>
    <t>BRENDA NATHALIA TRUJILLO ARENAS</t>
  </si>
  <si>
    <t>LIANE MARIA DALLEGRAVE BAUMANN</t>
  </si>
  <si>
    <t>GIULIANA DE ABREU</t>
  </si>
  <si>
    <t>ASSOCIAÇÃO DE TÊNIS DE MESA CARAZINHO - RS</t>
  </si>
  <si>
    <t>LUÍSA CUNHA GONÇALVES</t>
  </si>
  <si>
    <t>LIJANE MIKOLASKI BELUSSO</t>
  </si>
  <si>
    <t>ALESSANDRA DA SILVA DOS SANTOS</t>
  </si>
  <si>
    <t>AMANDA MOHR</t>
  </si>
  <si>
    <t>ESTELA MOSCHETTA EIDELWEIN</t>
  </si>
  <si>
    <t>JULIA FONSECA GARCIA</t>
  </si>
  <si>
    <t>POLIANA MARIA RIZZON</t>
  </si>
  <si>
    <t>MARISA DA GRAÇA DA SILVEIRA</t>
  </si>
  <si>
    <t>ANDRÉIA DE GIACOMETTI</t>
  </si>
  <si>
    <t xml:space="preserve">Categoria: ABSOLUTO D (MAS) </t>
  </si>
  <si>
    <t>PEDRO GOTTEMS</t>
  </si>
  <si>
    <t>ESPORTE CLUBE UNIÃO CORINTHIANS - RS</t>
  </si>
  <si>
    <t>ABSOLUTO D (MAS)</t>
  </si>
  <si>
    <t xml:space="preserve">TIAGO DA SILVA </t>
  </si>
  <si>
    <t>ARTHUR BRANDELLI TUMELERO</t>
  </si>
  <si>
    <t>LEONARDO MARTINS</t>
  </si>
  <si>
    <t>JOÃO VINÍCIUS BATISTA VALENÇA</t>
  </si>
  <si>
    <t>JAIME ROBERTO MULLER</t>
  </si>
  <si>
    <t>HUGO MARCELO SUAREZ</t>
  </si>
  <si>
    <t>HEITOR BOMBARDELLI DE CAMPOS</t>
  </si>
  <si>
    <t>DAVI DE OLIVEIRA SANTOS</t>
  </si>
  <si>
    <t>MARCO ANTÔNIO MENEZES BANDEIRA</t>
  </si>
  <si>
    <t>LUIZ VICENTE TARRAGO</t>
  </si>
  <si>
    <t>GUSTAVO GERMANI MARTINS</t>
  </si>
  <si>
    <t>MARCO ANTÔNIO DILLENBURG</t>
  </si>
  <si>
    <t>GONZALO RAUL SCHIAVO GOMEZ</t>
  </si>
  <si>
    <t>RENAN REMOR OLIVEIRA</t>
  </si>
  <si>
    <t>EDSON CARLOS DOS SANTOS NUNES</t>
  </si>
  <si>
    <t>CRISTIAN SANTOS FRIGOTTO</t>
  </si>
  <si>
    <t>TOPSPIN ACADEMIA DE TÊNIS DE MESA - RS</t>
  </si>
  <si>
    <t xml:space="preserve">Categoria: ABSOLUTO E (MAS) </t>
  </si>
  <si>
    <t>VINICIUS BASSO MOREIRA</t>
  </si>
  <si>
    <t>ABSOLUTO E (MAS)</t>
  </si>
  <si>
    <t>RODRIGO PASUCH</t>
  </si>
  <si>
    <t>CRISTIANO FARINEA</t>
  </si>
  <si>
    <t>THIAGO FERREIRA PRESTES DOS SANTOS</t>
  </si>
  <si>
    <t>FLÁVIO HASHIMOTO</t>
  </si>
  <si>
    <t>MAURÍCIO DEWITT WEINGARTNER</t>
  </si>
  <si>
    <t>ASSOCIACAO ATLETICA BANCO DO BRASIL (AABB) CANOAS/RS</t>
  </si>
  <si>
    <t>ROBLEDO VIDOR VIEIRA</t>
  </si>
  <si>
    <t>MATEUS ARMANI MAIOLI SECCON VOLPATO</t>
  </si>
  <si>
    <t>PABLO MIGUEL CANTARELI</t>
  </si>
  <si>
    <t>JÚLIO VITOLVINO COELHO SCHOEFFER</t>
  </si>
  <si>
    <t>CARLOS EMIR DA SILVA OLIVEIRA</t>
  </si>
  <si>
    <t>ALBINO LUIZ OLCZEVSKI</t>
  </si>
  <si>
    <t>ALBAIR DE CAMARGO</t>
  </si>
  <si>
    <t xml:space="preserve">Categoria: ABSOLUTO F (MAS) </t>
  </si>
  <si>
    <t>FELIPE KRINDGES DE FREITAS</t>
  </si>
  <si>
    <t>ABSOLUTO F (MAS)</t>
  </si>
  <si>
    <t>MAURICIO MEZZALIRA</t>
  </si>
  <si>
    <t>KAUA DOS SANTOS PEREIRA</t>
  </si>
  <si>
    <t>JOÃO AUGUSTO ZORTÉA</t>
  </si>
  <si>
    <t>ARTHUR LAVALL DIAS</t>
  </si>
  <si>
    <t>ROBSON LUIS OLBERMANN</t>
  </si>
  <si>
    <t xml:space="preserve">FÁBIO DE VARGAS BERG </t>
  </si>
  <si>
    <t>TOMAS FRANCISCO SUAREZ PIRIZ</t>
  </si>
  <si>
    <t>ARTHUR INACIO ARNOLD</t>
  </si>
  <si>
    <t>ANDRÉ LEUCKERT CÍRIO</t>
  </si>
  <si>
    <t xml:space="preserve">DAGOBERTO STELLO MOREIRA </t>
  </si>
  <si>
    <t>ELSON WILLIAM DE MATOS</t>
  </si>
  <si>
    <t>MATHEUS BASSEDONI DOSSENA</t>
  </si>
  <si>
    <t>HENRIQUE DE FREITAS DE QUADROS</t>
  </si>
  <si>
    <t>JOÃO FRANCISCO MONTEIRO VIEIRA</t>
  </si>
  <si>
    <t>CEZAR AUGUSTO SCHUH</t>
  </si>
  <si>
    <t>PAULO TOSHIO TANAKA</t>
  </si>
  <si>
    <t>BRUNO RODRIGUES MACEDO</t>
  </si>
  <si>
    <t>CLUBE DIAMANTINOS - RS</t>
  </si>
  <si>
    <t>ARTUR VARGAS DOS REIS</t>
  </si>
  <si>
    <t>JAIR SOARES FONSECA FILHO</t>
  </si>
  <si>
    <t>FRANCO FONTE MARQUES</t>
  </si>
  <si>
    <t xml:space="preserve">JOÃO PAULO CASTRO DA SILVA NETO </t>
  </si>
  <si>
    <t>JOÃO MENDES DE OLIVEIRA JUNIOR</t>
  </si>
  <si>
    <t xml:space="preserve">VINICIUS FELICIO SCOPEL </t>
  </si>
  <si>
    <t>EDUARDO LEVANDOVSKI</t>
  </si>
  <si>
    <t>JULIO BRUM</t>
  </si>
  <si>
    <t xml:space="preserve">AUGUSTO OLIBONI RODRIGUES </t>
  </si>
  <si>
    <t>PEDRO HENRIQUE MENEGAT</t>
  </si>
  <si>
    <t xml:space="preserve">LUIZ ALBERTO DE MORAES CABRAL </t>
  </si>
  <si>
    <t>CHRISTOPHER DA SILVA ECHEVENGUÁ</t>
  </si>
  <si>
    <t>RAFAEL DIEHL</t>
  </si>
  <si>
    <t>LORENZO MESS HASHIMOTO</t>
  </si>
  <si>
    <t xml:space="preserve">CLÉVERSON SIDINEI.WENDT </t>
  </si>
  <si>
    <t xml:space="preserve">KAIQUI JORGE SERAFINI FERNANDES </t>
  </si>
  <si>
    <t>HENRIQUE SANTOS DE SOUZA</t>
  </si>
  <si>
    <t>JULIO DE ALMEIDA CALDAS</t>
  </si>
  <si>
    <t>BRUNO OLIVEIRA DE SOUZA</t>
  </si>
  <si>
    <t>MIGUEL DINIZ SONDA</t>
  </si>
  <si>
    <t xml:space="preserve">CARLOS EDUARDO DOS SANTOS FLECK </t>
  </si>
  <si>
    <t>RODRIGO PASA</t>
  </si>
  <si>
    <t>MURILO SIMIONI MEZZALIRA</t>
  </si>
  <si>
    <t xml:space="preserve">FELIPE CARDOZO DE OLIVEIRA </t>
  </si>
  <si>
    <t>MATEUS ROCHA  OLIVEIRA</t>
  </si>
  <si>
    <t>HENRIQUE MONTEGGIA DIAS</t>
  </si>
  <si>
    <t>PEDRO MORSCH DA COSTA</t>
  </si>
  <si>
    <t>EDUARDO SCHORR</t>
  </si>
  <si>
    <t>MÁRCIO ANTONIO MINUSSO MACIEL</t>
  </si>
  <si>
    <t>IURI DA SILVA MACHT</t>
  </si>
  <si>
    <t>FÁBIO ANDRÉ FRANTZ</t>
  </si>
  <si>
    <t>ROGÉRIO RIZZON</t>
  </si>
  <si>
    <t>BRUNO VITOR BORN</t>
  </si>
  <si>
    <t>SAMUEL LINN MACHADO</t>
  </si>
  <si>
    <t>LUAN FONSECA GARCIA</t>
  </si>
  <si>
    <t>CARLOS DANIEL ANGRIZANO DUVAL RODRIGUES</t>
  </si>
  <si>
    <t>GUSTAVO DE ALMEIDA CALDAS</t>
  </si>
  <si>
    <t>RENAN NUNES DA SILVA</t>
  </si>
  <si>
    <t>ERITON LUIS AQUINO VETORETTI</t>
  </si>
  <si>
    <t>ROQUE WAGNER</t>
  </si>
  <si>
    <t xml:space="preserve">ARTHUR LOPES.WENDT </t>
  </si>
  <si>
    <t>MATEUS DE SOUZA WOLKMER</t>
  </si>
  <si>
    <t xml:space="preserve">Categoria: ADULTO (FEM) </t>
  </si>
  <si>
    <t>ADULTO (FEM)</t>
  </si>
  <si>
    <t xml:space="preserve">Categoria: ADULTO (MAS) </t>
  </si>
  <si>
    <t>ADULTO (MAS)</t>
  </si>
  <si>
    <t>MURILO ROTTMANN BANDEIRA</t>
  </si>
  <si>
    <t xml:space="preserve">Categoria: LADY 30 </t>
  </si>
  <si>
    <t>LADY 30</t>
  </si>
  <si>
    <t xml:space="preserve">Categoria: SÊNIOR 30 </t>
  </si>
  <si>
    <t>SÊNIOR 30</t>
  </si>
  <si>
    <t>DIOGO FRANCISCO NOGUEIRA ARAÚJO</t>
  </si>
  <si>
    <t xml:space="preserve">Categoria: SUB-09 MAS </t>
  </si>
  <si>
    <t>HENRIQUE CLAIN IBING BUENO</t>
  </si>
  <si>
    <t>SUB-09 MAS</t>
  </si>
  <si>
    <t>LEONARDO MIKOLASKI BELUSSO</t>
  </si>
  <si>
    <t>THIAGO HENRIQUE TOMASINI</t>
  </si>
  <si>
    <t>ARTHUR ZANELLA BAGGIO</t>
  </si>
  <si>
    <t xml:space="preserve">Categoria: SUB-11 MAS </t>
  </si>
  <si>
    <t>MATHEUS TROJAHN FRANTZ</t>
  </si>
  <si>
    <t>SUB-11 MAS</t>
  </si>
  <si>
    <t>VICENTE GUERRA CARRA</t>
  </si>
  <si>
    <t>PABLO VALIM CARBONAI</t>
  </si>
  <si>
    <t>MIGUEL MARTINS MENDES</t>
  </si>
  <si>
    <t>BERNARDO DA SILVA ÁVILA</t>
  </si>
  <si>
    <t>RAFAEL PORTO LUCAS</t>
  </si>
  <si>
    <t xml:space="preserve">Categoria: SUB-13 MAS </t>
  </si>
  <si>
    <t>EDUARDO BRIZOLLA FRICK</t>
  </si>
  <si>
    <t>SUB-13 MAS</t>
  </si>
  <si>
    <t>DAVI MULLER TRES PAN</t>
  </si>
  <si>
    <t>OTÁVIO COLOMBO DOS SANTOS</t>
  </si>
  <si>
    <t>HENRIQUE ZAUPA DORNELES</t>
  </si>
  <si>
    <t>LEONARDO BRANDALISE</t>
  </si>
  <si>
    <t>JOÃO DIAS CAPILHEIRA</t>
  </si>
  <si>
    <t>ANTÔNIO FLORES DE SOUZA</t>
  </si>
  <si>
    <t xml:space="preserve">DAVY POLLI </t>
  </si>
  <si>
    <t xml:space="preserve">BERNARDO SACHET MANFROI </t>
  </si>
  <si>
    <t>LUCAS CLAIN IBING BUENO</t>
  </si>
  <si>
    <t>BERNARDO DE MACEDO REUS</t>
  </si>
  <si>
    <t xml:space="preserve">Categoria: SUB-15 FEM </t>
  </si>
  <si>
    <t>SUB-15 FEM</t>
  </si>
  <si>
    <t xml:space="preserve">Categoria: SUB-15 MAS </t>
  </si>
  <si>
    <t>ARTUR FEHLBERG GRIMALDI CANDIDO</t>
  </si>
  <si>
    <t>SUB-15 MAS</t>
  </si>
  <si>
    <t>LEONARDO DE SOUZA GIACOMELLI</t>
  </si>
  <si>
    <t xml:space="preserve">Categoria: SUB-19 MAS </t>
  </si>
  <si>
    <t>BERNARDO MUNIZ DA SILVA</t>
  </si>
  <si>
    <t>SUB-19 MAS</t>
  </si>
  <si>
    <t>DAVI RIGON MANTHEY</t>
  </si>
  <si>
    <t>LUIZ ARQUIMEDES DE CASTRO</t>
  </si>
  <si>
    <t>EMANUEL JUCHEM</t>
  </si>
  <si>
    <t>NICOLAS CAREGNATO KOWALSKI</t>
  </si>
  <si>
    <t xml:space="preserve">LUAN TREMARIN DA ROSA </t>
  </si>
  <si>
    <t xml:space="preserve">FILIPE MURARO KLEMENT </t>
  </si>
  <si>
    <t xml:space="preserve">Categoria: SUB-21 MAS </t>
  </si>
  <si>
    <t>SUB-21 MAS</t>
  </si>
  <si>
    <t xml:space="preserve">Categoria: VETERANO 40 MAS </t>
  </si>
  <si>
    <t>VETERANO 40 MAS</t>
  </si>
  <si>
    <t>LEONARDO PEREIRA CANTARELLI</t>
  </si>
  <si>
    <t>MARCELO OLIVEIRA KNEBEL</t>
  </si>
  <si>
    <t>GIANO JARDIM LOPEZ</t>
  </si>
  <si>
    <t xml:space="preserve">Categoria: VETERANO 50 FEM </t>
  </si>
  <si>
    <t>VETERANO 50 FEM</t>
  </si>
  <si>
    <t>CRISTIANE ROTTMANN BANDEIRA</t>
  </si>
  <si>
    <t xml:space="preserve">Categoria: VETERANO 50 MAS </t>
  </si>
  <si>
    <t>VETERANO 50 MAS</t>
  </si>
  <si>
    <t>DAVIDE CARBONAI</t>
  </si>
  <si>
    <t xml:space="preserve">Categoria: VETERANO 60 MAS </t>
  </si>
  <si>
    <t>VETERANO 60 MAS</t>
  </si>
  <si>
    <t xml:space="preserve">Categoria: VETERANO 70 MAS </t>
  </si>
  <si>
    <t>VETERANO 70 MAS</t>
  </si>
  <si>
    <t>LUIS MARIA ROMERO LIMA</t>
  </si>
  <si>
    <t>JOÃO CARLOS IRIGOYEN</t>
  </si>
  <si>
    <t>TMB Estadual - 2ª Etapa - 
 Vale Real/RS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</si>
</sst>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</font>
    <font>
      <sz val="11"/>
      <color indexed="8"/>
      <name val="Calibri"/>
      <family val="2"/>
    </font>
    <font>
      <sz val="2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0" xfId="1"/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0" xfId="1" applyAlignment="1">
      <alignment horizontal="center"/>
    </xf>
    <xf numFmtId="0" fontId="2" fillId="0" borderId="0" xfId="1" applyFont="1" applyBorder="1" applyAlignment="1">
      <alignment horizontal="centerContinuous" vertical="center" wrapText="1"/>
    </xf>
    <xf numFmtId="0" fontId="3" fillId="0" borderId="2" xfId="0" applyFont="1" applyBorder="1"/>
    <xf numFmtId="0" fontId="0" fillId="0" borderId="2" xfId="0" applyBorder="1"/>
    <xf numFmtId="1" fontId="0" fillId="0" borderId="2" xfId="0" applyNumberFormat="1" applyBorder="1"/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QuadroMedalhas_Carlos-Barbosa_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 refreshError="1"/>
      <sheetData sheetId="1">
        <row r="1">
          <cell r="E1" t="str">
            <v>SUB-09 MAS</v>
          </cell>
        </row>
        <row r="2">
          <cell r="E2" t="str">
            <v>SUB-13 MAS</v>
          </cell>
        </row>
        <row r="3">
          <cell r="E3" t="str">
            <v>SUB-15 MAS</v>
          </cell>
        </row>
        <row r="4">
          <cell r="E4" t="str">
            <v>SUB-19 MAS</v>
          </cell>
        </row>
        <row r="5">
          <cell r="E5" t="str">
            <v>SUB-21 MAS</v>
          </cell>
        </row>
        <row r="6">
          <cell r="E6" t="str">
            <v>ABSOLUTO A (MAS)</v>
          </cell>
        </row>
        <row r="7">
          <cell r="E7" t="str">
            <v>ABSOLUTO B (MAS)</v>
          </cell>
        </row>
        <row r="8">
          <cell r="E8" t="str">
            <v>ABSOLUTO C (MAS)</v>
          </cell>
        </row>
        <row r="9">
          <cell r="E9" t="str">
            <v>ADULTO (MAS)</v>
          </cell>
        </row>
        <row r="10">
          <cell r="E10" t="str">
            <v>SUB-09 FEM</v>
          </cell>
        </row>
        <row r="11">
          <cell r="E11" t="str">
            <v>SUB-13 FEM</v>
          </cell>
        </row>
        <row r="12">
          <cell r="E12" t="str">
            <v>SUB-15 FEM</v>
          </cell>
        </row>
        <row r="13">
          <cell r="E13" t="str">
            <v>SUB-19 FEM</v>
          </cell>
        </row>
        <row r="14">
          <cell r="E14" t="str">
            <v>SUB-21 FEM</v>
          </cell>
        </row>
        <row r="15">
          <cell r="E15" t="str">
            <v>ABSOLUTO A (FEM)</v>
          </cell>
        </row>
        <row r="16">
          <cell r="E16" t="str">
            <v>ABSOLUTO B (FEM)</v>
          </cell>
        </row>
        <row r="17">
          <cell r="E17" t="str">
            <v>ABSOLUTO C (FEM)</v>
          </cell>
        </row>
        <row r="18">
          <cell r="E18" t="str">
            <v>ADULTO (FEM)</v>
          </cell>
        </row>
        <row r="19">
          <cell r="E19" t="str">
            <v>ABSOLUTO D (MAS)</v>
          </cell>
        </row>
        <row r="20">
          <cell r="E20" t="str">
            <v>ABSOLUTO E (MAS)</v>
          </cell>
        </row>
        <row r="21">
          <cell r="E21" t="str">
            <v>ABSOLUTO D (FEM)</v>
          </cell>
        </row>
        <row r="22">
          <cell r="E22" t="str">
            <v>SUB-11 FEM</v>
          </cell>
        </row>
        <row r="23">
          <cell r="E23" t="str">
            <v>SUB-11 MAS</v>
          </cell>
        </row>
        <row r="24">
          <cell r="E24" t="str">
            <v>ABSOLUTO F (MAS)</v>
          </cell>
        </row>
        <row r="25">
          <cell r="E25" t="str">
            <v>12 (MIRIM-1) MAS</v>
          </cell>
        </row>
        <row r="26">
          <cell r="E26" t="str">
            <v>13 (MIRIM-2) MAS</v>
          </cell>
        </row>
        <row r="27">
          <cell r="E27" t="str">
            <v>14 (INFANTIL-1) MAS</v>
          </cell>
        </row>
        <row r="28">
          <cell r="E28" t="str">
            <v>15 (INFANTIL-2) MAS</v>
          </cell>
        </row>
        <row r="29">
          <cell r="E29" t="str">
            <v>SUB-19 (JUVENIL-1) MAS</v>
          </cell>
        </row>
        <row r="30">
          <cell r="E30" t="str">
            <v>SUB-19 (JUVENIL-2) MAS</v>
          </cell>
        </row>
        <row r="31">
          <cell r="E31" t="str">
            <v>14 (INFANTIL-1) FEM</v>
          </cell>
        </row>
        <row r="32">
          <cell r="E32" t="str">
            <v>15 (INFANTIL-2) FEM</v>
          </cell>
        </row>
        <row r="33">
          <cell r="E33" t="str">
            <v>SUB-19 (JUVENIL-1) FEM</v>
          </cell>
        </row>
        <row r="34">
          <cell r="E34" t="str">
            <v>SUB-19 (JUVENIL-2) FEM</v>
          </cell>
        </row>
        <row r="35">
          <cell r="E35" t="str">
            <v>SUB-15(INFANTIL) DUPLA MISTA</v>
          </cell>
        </row>
        <row r="36">
          <cell r="E36" t="str">
            <v>SUB-19(JUVENIL) DUPLA MISTA</v>
          </cell>
        </row>
        <row r="37">
          <cell r="E37" t="str">
            <v>ABSOLUTO A - DUPLA MISTA</v>
          </cell>
        </row>
        <row r="38">
          <cell r="E38" t="str">
            <v>ABSOLUTO B - DUPLA MISTA</v>
          </cell>
        </row>
        <row r="39">
          <cell r="E39" t="str">
            <v>ABSOLUTO C - DUPLA MISTA</v>
          </cell>
        </row>
        <row r="40">
          <cell r="E40" t="str">
            <v>ABSOLUTO D - DUPLA MISTA</v>
          </cell>
        </row>
        <row r="41">
          <cell r="E41" t="str">
            <v>ABSOLUTO A - DUPLA  MAS</v>
          </cell>
        </row>
        <row r="42">
          <cell r="E42" t="str">
            <v xml:space="preserve">ABSOLUTO A - DUPLA FEM </v>
          </cell>
        </row>
        <row r="43">
          <cell r="E43" t="str">
            <v>ABSOLUTO B - DUPLA  MAS</v>
          </cell>
        </row>
        <row r="44">
          <cell r="E44" t="str">
            <v>ABSOLUTO B - DUPLA FEM</v>
          </cell>
        </row>
        <row r="45">
          <cell r="E45" t="str">
            <v>ABSOLUTO C - DUPLA  MAS</v>
          </cell>
        </row>
        <row r="46">
          <cell r="E46" t="str">
            <v>ABSOLUTO C - DUPLA FEM</v>
          </cell>
        </row>
        <row r="47">
          <cell r="E47" t="str">
            <v>ABSOLUTO D - DUPLA MAS</v>
          </cell>
        </row>
        <row r="48">
          <cell r="E48" t="str">
            <v>ABSOLUTO D - DUPLA  FEM</v>
          </cell>
        </row>
        <row r="49">
          <cell r="E49" t="str">
            <v>ABSOLUTO F - DUPLA MAS</v>
          </cell>
        </row>
        <row r="50">
          <cell r="E50" t="str">
            <v>ABSOLUTO E - DUPLA MAS</v>
          </cell>
        </row>
        <row r="51">
          <cell r="E51" t="str">
            <v>LADY 30</v>
          </cell>
        </row>
        <row r="52">
          <cell r="E52" t="str">
            <v>LADY 35</v>
          </cell>
        </row>
        <row r="53">
          <cell r="E53" t="str">
            <v>VETERANO 40 FEM</v>
          </cell>
        </row>
        <row r="54">
          <cell r="E54" t="str">
            <v>VETERANO 45 FEM</v>
          </cell>
        </row>
        <row r="55">
          <cell r="E55" t="str">
            <v>VETERANO 50 FEM</v>
          </cell>
        </row>
        <row r="56">
          <cell r="E56" t="str">
            <v>VETERANO 55 FEM</v>
          </cell>
        </row>
        <row r="57">
          <cell r="E57" t="str">
            <v>VETERANO 60 FEM</v>
          </cell>
        </row>
        <row r="58">
          <cell r="E58" t="str">
            <v>VETERANO 65 FEM</v>
          </cell>
        </row>
        <row r="59">
          <cell r="E59" t="str">
            <v>VETERANO 70 FEM</v>
          </cell>
        </row>
        <row r="60">
          <cell r="E60" t="str">
            <v>VETERANO 75 FEM</v>
          </cell>
        </row>
        <row r="61">
          <cell r="E61" t="str">
            <v>SÊNIOR 30</v>
          </cell>
        </row>
        <row r="62">
          <cell r="E62" t="str">
            <v>SÊNIOR 35</v>
          </cell>
        </row>
        <row r="63">
          <cell r="E63" t="str">
            <v>VETERANO 40 MAS</v>
          </cell>
        </row>
        <row r="64">
          <cell r="E64" t="str">
            <v>VETERANO 45 MAS</v>
          </cell>
        </row>
        <row r="65">
          <cell r="E65" t="str">
            <v>VETERANO 50 MAS</v>
          </cell>
        </row>
        <row r="66">
          <cell r="E66" t="str">
            <v>VETERANO 55 MAS</v>
          </cell>
        </row>
        <row r="67">
          <cell r="E67" t="str">
            <v>VETERANO 60 MAS</v>
          </cell>
        </row>
        <row r="68">
          <cell r="E68" t="str">
            <v>VETERANO 65 MAS</v>
          </cell>
        </row>
        <row r="69">
          <cell r="E69" t="str">
            <v>VETERANO 70 MAS</v>
          </cell>
        </row>
        <row r="70">
          <cell r="E70" t="str">
            <v>VETERANO 75 MAS</v>
          </cell>
        </row>
        <row r="71">
          <cell r="E71" t="str">
            <v>SUB-07 MAS</v>
          </cell>
        </row>
        <row r="72">
          <cell r="E72" t="str">
            <v>SUB-07 FEM</v>
          </cell>
        </row>
        <row r="73">
          <cell r="E73" t="str">
            <v>SUB-17 MAS</v>
          </cell>
        </row>
        <row r="74">
          <cell r="E74" t="str">
            <v>SUB-17 FEM</v>
          </cell>
        </row>
        <row r="75">
          <cell r="E75" t="str">
            <v>VETERANO 80 MAS</v>
          </cell>
        </row>
        <row r="76">
          <cell r="E76" t="str">
            <v>VETERANO 80 FEM</v>
          </cell>
        </row>
        <row r="77">
          <cell r="E77" t="str">
            <v>ABSOLUTO A VIRTUAL</v>
          </cell>
        </row>
        <row r="78">
          <cell r="E78" t="str">
            <v>ABSOLUTO B VIRTUAL</v>
          </cell>
        </row>
        <row r="79">
          <cell r="E79" t="str">
            <v>ABSOLUTO C VIRTUAL</v>
          </cell>
        </row>
        <row r="80">
          <cell r="E80" t="str">
            <v>RAM</v>
          </cell>
        </row>
        <row r="81">
          <cell r="E81" t="str">
            <v>RBM</v>
          </cell>
        </row>
        <row r="82">
          <cell r="E82" t="str">
            <v>RCM</v>
          </cell>
        </row>
        <row r="83">
          <cell r="E83" t="str">
            <v>RDM</v>
          </cell>
        </row>
        <row r="84">
          <cell r="E84" t="str">
            <v>REM</v>
          </cell>
        </row>
        <row r="85">
          <cell r="E85" t="str">
            <v>RFM</v>
          </cell>
        </row>
        <row r="86">
          <cell r="E86" t="str">
            <v>RGM</v>
          </cell>
        </row>
        <row r="87">
          <cell r="E87" t="str">
            <v>RHM</v>
          </cell>
        </row>
        <row r="88">
          <cell r="E88" t="str">
            <v>RIM</v>
          </cell>
        </row>
        <row r="89">
          <cell r="E89" t="str">
            <v>RJM</v>
          </cell>
        </row>
        <row r="90">
          <cell r="E90" t="str">
            <v>RLM</v>
          </cell>
        </row>
        <row r="91">
          <cell r="E91" t="str">
            <v>RMM</v>
          </cell>
        </row>
        <row r="92">
          <cell r="E92" t="str">
            <v>RNM</v>
          </cell>
        </row>
        <row r="93">
          <cell r="E93" t="str">
            <v>ROM</v>
          </cell>
        </row>
        <row r="94">
          <cell r="E94" t="str">
            <v>RAF</v>
          </cell>
        </row>
        <row r="95">
          <cell r="E95" t="str">
            <v>RBF</v>
          </cell>
        </row>
        <row r="96">
          <cell r="E96" t="str">
            <v>RCF</v>
          </cell>
        </row>
        <row r="97">
          <cell r="E97" t="str">
            <v>RDF</v>
          </cell>
        </row>
        <row r="98">
          <cell r="E98" t="str">
            <v>REF</v>
          </cell>
        </row>
        <row r="99">
          <cell r="E99" t="str">
            <v>RFF</v>
          </cell>
        </row>
        <row r="100">
          <cell r="E100" t="str">
            <v>RGF</v>
          </cell>
        </row>
        <row r="101">
          <cell r="E101" t="str">
            <v>RHF</v>
          </cell>
        </row>
        <row r="102">
          <cell r="E102" t="str">
            <v>RIF</v>
          </cell>
        </row>
        <row r="103">
          <cell r="E103" t="str">
            <v>RJF</v>
          </cell>
        </row>
        <row r="104">
          <cell r="E104" t="str">
            <v>Classe 01 (MAS)</v>
          </cell>
        </row>
        <row r="105">
          <cell r="E105" t="str">
            <v>Classe 02 (MAS)</v>
          </cell>
        </row>
        <row r="106">
          <cell r="E106" t="str">
            <v>Classe 03 (MAS)</v>
          </cell>
        </row>
        <row r="107">
          <cell r="E107" t="str">
            <v>Classe 04 (MAS)</v>
          </cell>
        </row>
        <row r="108">
          <cell r="E108" t="str">
            <v>Classe 05 (MAS)</v>
          </cell>
        </row>
        <row r="109">
          <cell r="E109" t="str">
            <v>Classe 06 (MAS)</v>
          </cell>
        </row>
        <row r="110">
          <cell r="E110" t="str">
            <v>Classe 07 (MAS)</v>
          </cell>
        </row>
        <row r="111">
          <cell r="E111" t="str">
            <v>Classe 08 (MAS)</v>
          </cell>
        </row>
        <row r="112">
          <cell r="E112" t="str">
            <v>Classe 09 (MAS)</v>
          </cell>
        </row>
        <row r="113">
          <cell r="E113" t="str">
            <v>Classe 10 (MAS)</v>
          </cell>
        </row>
        <row r="114">
          <cell r="E114" t="str">
            <v>Classe 11 (MAS)</v>
          </cell>
        </row>
        <row r="115">
          <cell r="E115" t="str">
            <v>Classe 01 (FEM)</v>
          </cell>
        </row>
        <row r="116">
          <cell r="E116" t="str">
            <v>Classe 02 (FEM)</v>
          </cell>
        </row>
        <row r="117">
          <cell r="E117" t="str">
            <v>Classe 03 (FEM)</v>
          </cell>
        </row>
        <row r="118">
          <cell r="E118" t="str">
            <v>Classe 04 (FEM)</v>
          </cell>
        </row>
        <row r="119">
          <cell r="E119" t="str">
            <v>Classe 05 (FEM)</v>
          </cell>
        </row>
        <row r="120">
          <cell r="E120" t="str">
            <v>Classe 06 (FEM)</v>
          </cell>
        </row>
        <row r="121">
          <cell r="E121" t="str">
            <v>Classe 07 (FEM)</v>
          </cell>
        </row>
        <row r="122">
          <cell r="E122" t="str">
            <v>Classe 08 (FEM)</v>
          </cell>
        </row>
        <row r="123">
          <cell r="E123" t="str">
            <v>Classe 09 (FEM)</v>
          </cell>
        </row>
        <row r="124">
          <cell r="E124" t="str">
            <v>Classe 10 (FEM)</v>
          </cell>
        </row>
        <row r="125">
          <cell r="E125" t="str">
            <v>Classe 11 (FEM)</v>
          </cell>
        </row>
        <row r="126">
          <cell r="E126" t="str">
            <v>Classe MD4 Cadeirante Mas</v>
          </cell>
        </row>
        <row r="127">
          <cell r="E127" t="str">
            <v>Classe MD8 Cadeirante Mas</v>
          </cell>
        </row>
        <row r="128">
          <cell r="E128" t="str">
            <v>Classe MD14 Andante Mas</v>
          </cell>
        </row>
        <row r="129">
          <cell r="E129" t="str">
            <v>Classe MD18 Andante Mas</v>
          </cell>
        </row>
        <row r="130">
          <cell r="E130" t="str">
            <v>Classe MD22 Intelectual Mas</v>
          </cell>
        </row>
        <row r="131">
          <cell r="E131" t="str">
            <v>Classe WD5 Cadeirante Fem</v>
          </cell>
        </row>
        <row r="132">
          <cell r="E132" t="str">
            <v>Classe WD10 Cadeirante Fem</v>
          </cell>
        </row>
        <row r="133">
          <cell r="E133" t="str">
            <v>Classe WD14 Andante Fem</v>
          </cell>
        </row>
        <row r="134">
          <cell r="E134" t="str">
            <v>Classe WD20 Andante Fem</v>
          </cell>
        </row>
        <row r="135">
          <cell r="E135" t="str">
            <v>Classe WD22 Intelectual Fem</v>
          </cell>
        </row>
        <row r="136">
          <cell r="E136" t="str">
            <v>Classe XD4 Cadeirante Mista</v>
          </cell>
        </row>
        <row r="137">
          <cell r="E137" t="str">
            <v>Classe XD7 Cadeirante Mista</v>
          </cell>
        </row>
        <row r="138">
          <cell r="E138" t="str">
            <v>Classe XD10 Cadeirante Mista</v>
          </cell>
        </row>
        <row r="139">
          <cell r="E139" t="str">
            <v>Classe XD14 Andante Mista</v>
          </cell>
        </row>
        <row r="140">
          <cell r="E140" t="str">
            <v>Classe XD17 Andante Mista</v>
          </cell>
        </row>
        <row r="141">
          <cell r="E141" t="str">
            <v>Classe XD20 Andante Mista</v>
          </cell>
        </row>
        <row r="142">
          <cell r="E142" t="str">
            <v>Classe XD22 Intelectual Mista</v>
          </cell>
        </row>
        <row r="143">
          <cell r="E143" t="str">
            <v>CLASSE 11.1 (MAS)</v>
          </cell>
        </row>
        <row r="144">
          <cell r="E144" t="str">
            <v>CLASSE 11.1 (FEM)</v>
          </cell>
        </row>
        <row r="145">
          <cell r="E145" t="str">
            <v>CLASSE 11.2 (MAS)</v>
          </cell>
        </row>
        <row r="146">
          <cell r="E146" t="str">
            <v>CLASSE 11.2 (FEM)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2"/>
  <sheetViews>
    <sheetView topLeftCell="A297" zoomScale="85" zoomScaleNormal="85" workbookViewId="0">
      <selection activeCell="B310" sqref="B310"/>
    </sheetView>
  </sheetViews>
  <sheetFormatPr defaultRowHeight="12.75" x14ac:dyDescent="0.2"/>
  <cols>
    <col min="1" max="1" width="14.28515625" customWidth="1"/>
    <col min="2" max="2" width="29.7109375" customWidth="1"/>
    <col min="3" max="3" width="38.140625" bestFit="1" customWidth="1"/>
    <col min="4" max="4" width="38.85546875" bestFit="1" customWidth="1"/>
    <col min="5" max="5" width="16.7109375" customWidth="1"/>
    <col min="6" max="6" width="46.5703125" bestFit="1" customWidth="1"/>
  </cols>
  <sheetData>
    <row r="1" spans="1:7" ht="15" x14ac:dyDescent="0.25">
      <c r="B1" s="10" t="s">
        <v>31</v>
      </c>
      <c r="C1" s="11"/>
      <c r="D1" s="11"/>
      <c r="E1" s="11"/>
      <c r="F1" s="11"/>
    </row>
    <row r="2" spans="1:7" x14ac:dyDescent="0.2">
      <c r="A2" t="str">
        <f>_xlfn.CONCAT(C2,"-",E2,"-",F2)</f>
        <v>THAÍS AZUÇAH TANAKA-ABSOLUTO B (FEM)-TMB Estadual - 1ª Etapa - Carlos Barbosa/RS - 2025.</v>
      </c>
      <c r="B2" s="12">
        <v>1</v>
      </c>
      <c r="C2" s="11" t="s">
        <v>32</v>
      </c>
      <c r="D2" s="11" t="s">
        <v>33</v>
      </c>
      <c r="E2" s="12" t="s">
        <v>34</v>
      </c>
      <c r="F2" s="11" t="s">
        <v>22</v>
      </c>
      <c r="G2">
        <f>IF(B2=1,200,IF(B2=2,160,IF(B2=3,120,IF(B2=5,60,IF(B2=6,60,IF(B2=7,60,IF(B2=8,60,0)))))))</f>
        <v>200</v>
      </c>
    </row>
    <row r="3" spans="1:7" x14ac:dyDescent="0.2">
      <c r="A3" t="str">
        <f t="shared" ref="A3:A66" si="0">_xlfn.CONCAT(C3,"-",E3,"-",F3)</f>
        <v>SABRINA CAGNIN MOSCHEN-ABSOLUTO B (FEM)-TMB Estadual - 1ª Etapa - Carlos Barbosa/RS - 2025.</v>
      </c>
      <c r="B3" s="12">
        <v>2</v>
      </c>
      <c r="C3" s="11" t="s">
        <v>35</v>
      </c>
      <c r="D3" s="11" t="s">
        <v>36</v>
      </c>
      <c r="E3" s="12" t="s">
        <v>34</v>
      </c>
      <c r="F3" s="11" t="s">
        <v>22</v>
      </c>
      <c r="G3">
        <f t="shared" ref="G3:G5" si="1">IF(B3=1,200,IF(B3=2,160,IF(B3=3,120,IF(B3=5,60,IF(B3=6,60,IF(B3=7,60,IF(B3=8,60,0)))))))</f>
        <v>160</v>
      </c>
    </row>
    <row r="4" spans="1:7" x14ac:dyDescent="0.2">
      <c r="A4" t="str">
        <f t="shared" si="0"/>
        <v>KALLYNA CIRINO FERNANDES-ABSOLUTO B (FEM)-TMB Estadual - 1ª Etapa - Carlos Barbosa/RS - 2025.</v>
      </c>
      <c r="B4" s="12">
        <v>3</v>
      </c>
      <c r="C4" s="11" t="s">
        <v>37</v>
      </c>
      <c r="D4" s="11" t="s">
        <v>20</v>
      </c>
      <c r="E4" s="12" t="s">
        <v>34</v>
      </c>
      <c r="F4" s="11" t="s">
        <v>22</v>
      </c>
      <c r="G4">
        <f t="shared" si="1"/>
        <v>120</v>
      </c>
    </row>
    <row r="5" spans="1:7" x14ac:dyDescent="0.2">
      <c r="A5" t="str">
        <f t="shared" si="0"/>
        <v>MARIA EDUARDA DO NASCIMENTO-ABSOLUTO B (FEM)-TMB Estadual - 1ª Etapa - Carlos Barbosa/RS - 2025.</v>
      </c>
      <c r="B5" s="12">
        <v>3</v>
      </c>
      <c r="C5" s="11" t="s">
        <v>38</v>
      </c>
      <c r="D5" s="11" t="s">
        <v>36</v>
      </c>
      <c r="E5" s="12" t="s">
        <v>34</v>
      </c>
      <c r="F5" s="11" t="s">
        <v>22</v>
      </c>
      <c r="G5">
        <f t="shared" si="1"/>
        <v>120</v>
      </c>
    </row>
    <row r="6" spans="1:7" x14ac:dyDescent="0.2">
      <c r="A6" t="str">
        <f t="shared" si="0"/>
        <v>BETINA ALMEIDA FONSECA -ABSOLUTO B (FEM)-TMB Estadual - 1ª Etapa - Carlos Barbosa/RS - 2025.</v>
      </c>
      <c r="B6" s="12">
        <v>5</v>
      </c>
      <c r="C6" s="11" t="s">
        <v>39</v>
      </c>
      <c r="D6" s="11" t="s">
        <v>30</v>
      </c>
      <c r="E6" s="12" t="s">
        <v>34</v>
      </c>
      <c r="F6" s="11" t="s">
        <v>22</v>
      </c>
      <c r="G6">
        <f t="shared" ref="G6:G69" si="2">IF(B6=1,200,IF(B6=2,160,IF(B6=3,120,IF(B6=5,60,IF(B6=6,60,IF(B6=7,60,IF(B6=8,60,0)))))))</f>
        <v>60</v>
      </c>
    </row>
    <row r="7" spans="1:7" ht="15" x14ac:dyDescent="0.25">
      <c r="A7" t="str">
        <f t="shared" si="0"/>
        <v>--</v>
      </c>
      <c r="B7" s="10" t="s">
        <v>40</v>
      </c>
      <c r="C7" s="11"/>
      <c r="D7" s="11"/>
      <c r="E7" s="11"/>
      <c r="F7" s="11"/>
      <c r="G7">
        <f t="shared" si="2"/>
        <v>0</v>
      </c>
    </row>
    <row r="8" spans="1:7" x14ac:dyDescent="0.2">
      <c r="A8" t="str">
        <f t="shared" si="0"/>
        <v>BRUNO ROTTMANN BANDEIRA-ABSOLUTO B (MAS)-TMB Estadual - 1ª Etapa - Carlos Barbosa/RS - 2025.</v>
      </c>
      <c r="B8" s="12">
        <v>1</v>
      </c>
      <c r="C8" s="11" t="s">
        <v>41</v>
      </c>
      <c r="D8" s="11" t="s">
        <v>36</v>
      </c>
      <c r="E8" s="12" t="s">
        <v>42</v>
      </c>
      <c r="F8" s="11" t="s">
        <v>22</v>
      </c>
      <c r="G8">
        <f t="shared" si="2"/>
        <v>200</v>
      </c>
    </row>
    <row r="9" spans="1:7" x14ac:dyDescent="0.2">
      <c r="A9" t="str">
        <f t="shared" si="0"/>
        <v>RENATO MARQUES SCUR-ABSOLUTO B (MAS)-TMB Estadual - 1ª Etapa - Carlos Barbosa/RS - 2025.</v>
      </c>
      <c r="B9" s="12">
        <v>2</v>
      </c>
      <c r="C9" s="11" t="s">
        <v>43</v>
      </c>
      <c r="D9" s="11" t="s">
        <v>44</v>
      </c>
      <c r="E9" s="12" t="s">
        <v>42</v>
      </c>
      <c r="F9" s="11" t="s">
        <v>22</v>
      </c>
      <c r="G9">
        <f t="shared" si="2"/>
        <v>160</v>
      </c>
    </row>
    <row r="10" spans="1:7" x14ac:dyDescent="0.2">
      <c r="A10" t="str">
        <f t="shared" si="0"/>
        <v>EDUARDO DA SILVA NUNES-ABSOLUTO B (MAS)-TMB Estadual - 1ª Etapa - Carlos Barbosa/RS - 2025.</v>
      </c>
      <c r="B10" s="12">
        <v>3</v>
      </c>
      <c r="C10" s="11" t="s">
        <v>45</v>
      </c>
      <c r="D10" s="11" t="s">
        <v>36</v>
      </c>
      <c r="E10" s="12" t="s">
        <v>42</v>
      </c>
      <c r="F10" s="11" t="s">
        <v>22</v>
      </c>
      <c r="G10">
        <f t="shared" si="2"/>
        <v>120</v>
      </c>
    </row>
    <row r="11" spans="1:7" x14ac:dyDescent="0.2">
      <c r="A11" t="str">
        <f t="shared" si="0"/>
        <v>HUMBERTO EDUARDO CÂMARA SCHMIDT-ABSOLUTO B (MAS)-TMB Estadual - 1ª Etapa - Carlos Barbosa/RS - 2025.</v>
      </c>
      <c r="B11" s="12">
        <v>3</v>
      </c>
      <c r="C11" s="11" t="s">
        <v>46</v>
      </c>
      <c r="D11" s="11" t="s">
        <v>47</v>
      </c>
      <c r="E11" s="12" t="s">
        <v>42</v>
      </c>
      <c r="F11" s="11" t="s">
        <v>22</v>
      </c>
      <c r="G11">
        <f t="shared" si="2"/>
        <v>120</v>
      </c>
    </row>
    <row r="12" spans="1:7" x14ac:dyDescent="0.2">
      <c r="A12" t="str">
        <f t="shared" si="0"/>
        <v>GUSTAVO HENRIQUE RAMOS DA SILVA-ABSOLUTO B (MAS)-TMB Estadual - 1ª Etapa - Carlos Barbosa/RS - 2025.</v>
      </c>
      <c r="B12" s="12">
        <v>5</v>
      </c>
      <c r="C12" s="11" t="s">
        <v>48</v>
      </c>
      <c r="D12" s="11" t="s">
        <v>30</v>
      </c>
      <c r="E12" s="12" t="s">
        <v>42</v>
      </c>
      <c r="F12" s="11" t="s">
        <v>22</v>
      </c>
      <c r="G12">
        <f t="shared" si="2"/>
        <v>60</v>
      </c>
    </row>
    <row r="13" spans="1:7" x14ac:dyDescent="0.2">
      <c r="A13" t="str">
        <f t="shared" si="0"/>
        <v>MARCELO BENITES DE LIMA-ABSOLUTO B (MAS)-TMB Estadual - 1ª Etapa - Carlos Barbosa/RS - 2025.</v>
      </c>
      <c r="B13" s="12">
        <v>5</v>
      </c>
      <c r="C13" s="11" t="s">
        <v>49</v>
      </c>
      <c r="D13" s="11" t="s">
        <v>47</v>
      </c>
      <c r="E13" s="12" t="s">
        <v>42</v>
      </c>
      <c r="F13" s="11" t="s">
        <v>22</v>
      </c>
      <c r="G13">
        <f t="shared" si="2"/>
        <v>60</v>
      </c>
    </row>
    <row r="14" spans="1:7" x14ac:dyDescent="0.2">
      <c r="A14" t="str">
        <f t="shared" si="0"/>
        <v>ADRIANO PREIS-ABSOLUTO B (MAS)-TMB Estadual - 1ª Etapa - Carlos Barbosa/RS - 2025.</v>
      </c>
      <c r="B14" s="12">
        <v>9</v>
      </c>
      <c r="C14" s="11" t="s">
        <v>50</v>
      </c>
      <c r="D14" s="11" t="s">
        <v>51</v>
      </c>
      <c r="E14" s="12" t="s">
        <v>42</v>
      </c>
      <c r="F14" s="11" t="s">
        <v>22</v>
      </c>
      <c r="G14">
        <f t="shared" si="2"/>
        <v>0</v>
      </c>
    </row>
    <row r="15" spans="1:7" x14ac:dyDescent="0.2">
      <c r="A15" t="str">
        <f t="shared" si="0"/>
        <v>LUÍS HENRIQUE OLCZEVSKI-ABSOLUTO B (MAS)-TMB Estadual - 1ª Etapa - Carlos Barbosa/RS - 2025.</v>
      </c>
      <c r="B15" s="12">
        <v>9</v>
      </c>
      <c r="C15" s="11" t="s">
        <v>52</v>
      </c>
      <c r="D15" s="11" t="s">
        <v>53</v>
      </c>
      <c r="E15" s="12" t="s">
        <v>42</v>
      </c>
      <c r="F15" s="11" t="s">
        <v>22</v>
      </c>
      <c r="G15">
        <f t="shared" si="2"/>
        <v>0</v>
      </c>
    </row>
    <row r="16" spans="1:7" x14ac:dyDescent="0.2">
      <c r="A16" t="str">
        <f t="shared" si="0"/>
        <v>FÁBIO KRÜGER-ABSOLUTO B (MAS)-TMB Estadual - 1ª Etapa - Carlos Barbosa/RS - 2025.</v>
      </c>
      <c r="B16" s="12">
        <v>9</v>
      </c>
      <c r="C16" s="11" t="s">
        <v>54</v>
      </c>
      <c r="D16" s="11" t="s">
        <v>47</v>
      </c>
      <c r="E16" s="12" t="s">
        <v>42</v>
      </c>
      <c r="F16" s="11" t="s">
        <v>22</v>
      </c>
      <c r="G16">
        <f t="shared" si="2"/>
        <v>0</v>
      </c>
    </row>
    <row r="17" spans="1:7" ht="15" x14ac:dyDescent="0.25">
      <c r="A17" t="str">
        <f t="shared" si="0"/>
        <v>--</v>
      </c>
      <c r="B17" s="10" t="s">
        <v>55</v>
      </c>
      <c r="C17" s="11"/>
      <c r="D17" s="11"/>
      <c r="E17" s="11"/>
      <c r="F17" s="11"/>
      <c r="G17">
        <f t="shared" si="2"/>
        <v>0</v>
      </c>
    </row>
    <row r="18" spans="1:7" x14ac:dyDescent="0.2">
      <c r="A18" t="str">
        <f t="shared" si="0"/>
        <v>TANIRA AKARI TANAKA-ABSOLUTO D (FEM)-TMB Estadual - 1ª Etapa - Carlos Barbosa/RS - 2025.</v>
      </c>
      <c r="B18" s="12">
        <v>1</v>
      </c>
      <c r="C18" s="11" t="s">
        <v>56</v>
      </c>
      <c r="D18" s="11" t="s">
        <v>33</v>
      </c>
      <c r="E18" s="12" t="s">
        <v>57</v>
      </c>
      <c r="F18" s="11" t="s">
        <v>22</v>
      </c>
      <c r="G18">
        <f t="shared" si="2"/>
        <v>200</v>
      </c>
    </row>
    <row r="19" spans="1:7" x14ac:dyDescent="0.2">
      <c r="A19" t="str">
        <f t="shared" si="0"/>
        <v>BRENDA NATHALIA TRUJILLO ARENAS-ABSOLUTO D (FEM)-TMB Estadual - 1ª Etapa - Carlos Barbosa/RS - 2025.</v>
      </c>
      <c r="B19" s="12">
        <v>2</v>
      </c>
      <c r="C19" s="11" t="s">
        <v>58</v>
      </c>
      <c r="D19" s="11" t="s">
        <v>30</v>
      </c>
      <c r="E19" s="12" t="s">
        <v>57</v>
      </c>
      <c r="F19" s="11" t="s">
        <v>22</v>
      </c>
      <c r="G19">
        <f t="shared" si="2"/>
        <v>160</v>
      </c>
    </row>
    <row r="20" spans="1:7" x14ac:dyDescent="0.2">
      <c r="A20" t="str">
        <f t="shared" si="0"/>
        <v>LIANE MARIA DALLEGRAVE BAUMANN-ABSOLUTO D (FEM)-TMB Estadual - 1ª Etapa - Carlos Barbosa/RS - 2025.</v>
      </c>
      <c r="B20" s="12">
        <v>3</v>
      </c>
      <c r="C20" s="11" t="s">
        <v>59</v>
      </c>
      <c r="D20" s="11" t="s">
        <v>30</v>
      </c>
      <c r="E20" s="12" t="s">
        <v>57</v>
      </c>
      <c r="F20" s="11" t="s">
        <v>22</v>
      </c>
      <c r="G20">
        <f t="shared" si="2"/>
        <v>120</v>
      </c>
    </row>
    <row r="21" spans="1:7" x14ac:dyDescent="0.2">
      <c r="A21" t="str">
        <f t="shared" si="0"/>
        <v>GIULIANA DE ABREU-ABSOLUTO D (FEM)-TMB Estadual - 1ª Etapa - Carlos Barbosa/RS - 2025.</v>
      </c>
      <c r="B21" s="12">
        <v>3</v>
      </c>
      <c r="C21" s="11" t="s">
        <v>60</v>
      </c>
      <c r="D21" s="11" t="s">
        <v>61</v>
      </c>
      <c r="E21" s="12" t="s">
        <v>57</v>
      </c>
      <c r="F21" s="11" t="s">
        <v>22</v>
      </c>
      <c r="G21">
        <f t="shared" si="2"/>
        <v>120</v>
      </c>
    </row>
    <row r="22" spans="1:7" x14ac:dyDescent="0.2">
      <c r="A22" t="str">
        <f t="shared" si="0"/>
        <v>LUÍSA CUNHA GONÇALVES-ABSOLUTO D (FEM)-TMB Estadual - 1ª Etapa - Carlos Barbosa/RS - 2025.</v>
      </c>
      <c r="B22" s="12">
        <v>5</v>
      </c>
      <c r="C22" s="11" t="s">
        <v>62</v>
      </c>
      <c r="D22" s="11" t="s">
        <v>30</v>
      </c>
      <c r="E22" s="12" t="s">
        <v>57</v>
      </c>
      <c r="F22" s="11" t="s">
        <v>22</v>
      </c>
      <c r="G22">
        <f t="shared" si="2"/>
        <v>60</v>
      </c>
    </row>
    <row r="23" spans="1:7" x14ac:dyDescent="0.2">
      <c r="A23" t="str">
        <f t="shared" si="0"/>
        <v>LIJANE MIKOLASKI BELUSSO-ABSOLUTO D (FEM)-TMB Estadual - 1ª Etapa - Carlos Barbosa/RS - 2025.</v>
      </c>
      <c r="B23" s="12">
        <v>5</v>
      </c>
      <c r="C23" s="11" t="s">
        <v>63</v>
      </c>
      <c r="D23" s="11" t="s">
        <v>20</v>
      </c>
      <c r="E23" s="12" t="s">
        <v>57</v>
      </c>
      <c r="F23" s="11" t="s">
        <v>22</v>
      </c>
      <c r="G23">
        <f t="shared" si="2"/>
        <v>60</v>
      </c>
    </row>
    <row r="24" spans="1:7" x14ac:dyDescent="0.2">
      <c r="A24" t="str">
        <f t="shared" si="0"/>
        <v>ALESSANDRA DA SILVA DOS SANTOS-ABSOLUTO D (FEM)-TMB Estadual - 1ª Etapa - Carlos Barbosa/RS - 2025.</v>
      </c>
      <c r="B24" s="12">
        <v>5</v>
      </c>
      <c r="C24" s="11" t="s">
        <v>64</v>
      </c>
      <c r="D24" s="11" t="s">
        <v>47</v>
      </c>
      <c r="E24" s="12" t="s">
        <v>57</v>
      </c>
      <c r="F24" s="11" t="s">
        <v>22</v>
      </c>
      <c r="G24">
        <f t="shared" si="2"/>
        <v>60</v>
      </c>
    </row>
    <row r="25" spans="1:7" x14ac:dyDescent="0.2">
      <c r="A25" t="str">
        <f t="shared" si="0"/>
        <v>AMANDA MOHR-ABSOLUTO D (FEM)-TMB Estadual - 1ª Etapa - Carlos Barbosa/RS - 2025.</v>
      </c>
      <c r="B25" s="12">
        <v>5</v>
      </c>
      <c r="C25" s="11" t="s">
        <v>65</v>
      </c>
      <c r="D25" s="11" t="s">
        <v>30</v>
      </c>
      <c r="E25" s="12" t="s">
        <v>57</v>
      </c>
      <c r="F25" s="11" t="s">
        <v>22</v>
      </c>
      <c r="G25">
        <f t="shared" si="2"/>
        <v>60</v>
      </c>
    </row>
    <row r="26" spans="1:7" x14ac:dyDescent="0.2">
      <c r="A26" t="str">
        <f t="shared" si="0"/>
        <v>ESTELA MOSCHETTA EIDELWEIN-ABSOLUTO D (FEM)-TMB Estadual - 1ª Etapa - Carlos Barbosa/RS - 2025.</v>
      </c>
      <c r="B26" s="12">
        <v>9</v>
      </c>
      <c r="C26" s="11" t="s">
        <v>66</v>
      </c>
      <c r="D26" s="11" t="s">
        <v>30</v>
      </c>
      <c r="E26" s="12" t="s">
        <v>57</v>
      </c>
      <c r="F26" s="11" t="s">
        <v>22</v>
      </c>
      <c r="G26">
        <f t="shared" si="2"/>
        <v>0</v>
      </c>
    </row>
    <row r="27" spans="1:7" x14ac:dyDescent="0.2">
      <c r="A27" t="str">
        <f t="shared" si="0"/>
        <v>JULIA FONSECA GARCIA-ABSOLUTO D (FEM)-TMB Estadual - 1ª Etapa - Carlos Barbosa/RS - 2025.</v>
      </c>
      <c r="B27" s="12">
        <v>9</v>
      </c>
      <c r="C27" s="11" t="s">
        <v>67</v>
      </c>
      <c r="D27" s="11" t="s">
        <v>30</v>
      </c>
      <c r="E27" s="12" t="s">
        <v>57</v>
      </c>
      <c r="F27" s="11" t="s">
        <v>22</v>
      </c>
      <c r="G27">
        <f t="shared" si="2"/>
        <v>0</v>
      </c>
    </row>
    <row r="28" spans="1:7" x14ac:dyDescent="0.2">
      <c r="A28" t="str">
        <f t="shared" si="0"/>
        <v>POLIANA MARIA RIZZON-ABSOLUTO D (FEM)-TMB Estadual - 1ª Etapa - Carlos Barbosa/RS - 2025.</v>
      </c>
      <c r="B28" s="12">
        <v>9</v>
      </c>
      <c r="C28" s="11" t="s">
        <v>68</v>
      </c>
      <c r="D28" s="11" t="s">
        <v>44</v>
      </c>
      <c r="E28" s="12" t="s">
        <v>57</v>
      </c>
      <c r="F28" s="11" t="s">
        <v>22</v>
      </c>
      <c r="G28">
        <f t="shared" si="2"/>
        <v>0</v>
      </c>
    </row>
    <row r="29" spans="1:7" x14ac:dyDescent="0.2">
      <c r="A29" t="str">
        <f t="shared" si="0"/>
        <v>MARISA DA GRAÇA DA SILVEIRA-ABSOLUTO D (FEM)-TMB Estadual - 1ª Etapa - Carlos Barbosa/RS - 2025.</v>
      </c>
      <c r="B29" s="12">
        <v>9</v>
      </c>
      <c r="C29" s="11" t="s">
        <v>69</v>
      </c>
      <c r="D29" s="11" t="s">
        <v>30</v>
      </c>
      <c r="E29" s="12" t="s">
        <v>57</v>
      </c>
      <c r="F29" s="11" t="s">
        <v>22</v>
      </c>
      <c r="G29">
        <f t="shared" si="2"/>
        <v>0</v>
      </c>
    </row>
    <row r="30" spans="1:7" x14ac:dyDescent="0.2">
      <c r="A30" t="str">
        <f t="shared" si="0"/>
        <v>ANDRÉIA DE GIACOMETTI-ABSOLUTO D (FEM)-TMB Estadual - 1ª Etapa - Carlos Barbosa/RS - 2025.</v>
      </c>
      <c r="B30" s="12">
        <v>9</v>
      </c>
      <c r="C30" s="11" t="s">
        <v>70</v>
      </c>
      <c r="D30" s="11" t="s">
        <v>20</v>
      </c>
      <c r="E30" s="12" t="s">
        <v>57</v>
      </c>
      <c r="F30" s="11" t="s">
        <v>22</v>
      </c>
      <c r="G30">
        <f t="shared" si="2"/>
        <v>0</v>
      </c>
    </row>
    <row r="31" spans="1:7" ht="15" x14ac:dyDescent="0.25">
      <c r="A31" t="str">
        <f t="shared" si="0"/>
        <v>--</v>
      </c>
      <c r="B31" s="10" t="s">
        <v>71</v>
      </c>
      <c r="C31" s="11"/>
      <c r="D31" s="11"/>
      <c r="E31" s="11"/>
      <c r="F31" s="11"/>
      <c r="G31">
        <f t="shared" si="2"/>
        <v>0</v>
      </c>
    </row>
    <row r="32" spans="1:7" x14ac:dyDescent="0.2">
      <c r="A32" t="str">
        <f t="shared" si="0"/>
        <v>PEDRO GOTTEMS-ABSOLUTO D (MAS)-TMB Estadual - 1ª Etapa - Carlos Barbosa/RS - 2025.</v>
      </c>
      <c r="B32" s="12">
        <v>1</v>
      </c>
      <c r="C32" s="11" t="s">
        <v>72</v>
      </c>
      <c r="D32" s="11" t="s">
        <v>73</v>
      </c>
      <c r="E32" s="12" t="s">
        <v>74</v>
      </c>
      <c r="F32" s="11" t="s">
        <v>22</v>
      </c>
      <c r="G32">
        <f t="shared" si="2"/>
        <v>200</v>
      </c>
    </row>
    <row r="33" spans="1:7" x14ac:dyDescent="0.2">
      <c r="A33" t="str">
        <f t="shared" si="0"/>
        <v>TIAGO DA SILVA -ABSOLUTO D (MAS)-TMB Estadual - 1ª Etapa - Carlos Barbosa/RS - 2025.</v>
      </c>
      <c r="B33" s="12">
        <v>2</v>
      </c>
      <c r="C33" s="11" t="s">
        <v>75</v>
      </c>
      <c r="D33" s="11" t="s">
        <v>47</v>
      </c>
      <c r="E33" s="12" t="s">
        <v>74</v>
      </c>
      <c r="F33" s="11" t="s">
        <v>22</v>
      </c>
      <c r="G33">
        <f t="shared" si="2"/>
        <v>160</v>
      </c>
    </row>
    <row r="34" spans="1:7" x14ac:dyDescent="0.2">
      <c r="A34" t="str">
        <f t="shared" si="0"/>
        <v>ARTHUR BRANDELLI TUMELERO-ABSOLUTO D (MAS)-TMB Estadual - 1ª Etapa - Carlos Barbosa/RS - 2025.</v>
      </c>
      <c r="B34" s="12">
        <v>3</v>
      </c>
      <c r="C34" s="11" t="s">
        <v>76</v>
      </c>
      <c r="D34" s="11" t="s">
        <v>44</v>
      </c>
      <c r="E34" s="12" t="s">
        <v>74</v>
      </c>
      <c r="F34" s="11" t="s">
        <v>22</v>
      </c>
      <c r="G34">
        <f t="shared" si="2"/>
        <v>120</v>
      </c>
    </row>
    <row r="35" spans="1:7" x14ac:dyDescent="0.2">
      <c r="A35" t="str">
        <f t="shared" si="0"/>
        <v>LEONARDO MARTINS-ABSOLUTO D (MAS)-TMB Estadual - 1ª Etapa - Carlos Barbosa/RS - 2025.</v>
      </c>
      <c r="B35" s="12">
        <v>3</v>
      </c>
      <c r="C35" s="11" t="s">
        <v>77</v>
      </c>
      <c r="D35" s="11" t="s">
        <v>73</v>
      </c>
      <c r="E35" s="12" t="s">
        <v>74</v>
      </c>
      <c r="F35" s="11" t="s">
        <v>22</v>
      </c>
      <c r="G35">
        <f t="shared" si="2"/>
        <v>120</v>
      </c>
    </row>
    <row r="36" spans="1:7" x14ac:dyDescent="0.2">
      <c r="A36" t="str">
        <f t="shared" si="0"/>
        <v>JOÃO VINÍCIUS BATISTA VALENÇA-ABSOLUTO D (MAS)-TMB Estadual - 1ª Etapa - Carlos Barbosa/RS - 2025.</v>
      </c>
      <c r="B36" s="12">
        <v>5</v>
      </c>
      <c r="C36" s="11" t="s">
        <v>78</v>
      </c>
      <c r="D36" s="11" t="s">
        <v>36</v>
      </c>
      <c r="E36" s="12" t="s">
        <v>74</v>
      </c>
      <c r="F36" s="11" t="s">
        <v>22</v>
      </c>
      <c r="G36">
        <f t="shared" si="2"/>
        <v>60</v>
      </c>
    </row>
    <row r="37" spans="1:7" x14ac:dyDescent="0.2">
      <c r="A37" t="str">
        <f t="shared" si="0"/>
        <v>JAIME ROBERTO MULLER-ABSOLUTO D (MAS)-TMB Estadual - 1ª Etapa - Carlos Barbosa/RS - 2025.</v>
      </c>
      <c r="B37" s="12">
        <v>5</v>
      </c>
      <c r="C37" s="11" t="s">
        <v>79</v>
      </c>
      <c r="D37" s="11" t="s">
        <v>61</v>
      </c>
      <c r="E37" s="12" t="s">
        <v>74</v>
      </c>
      <c r="F37" s="11" t="s">
        <v>22</v>
      </c>
      <c r="G37">
        <f t="shared" si="2"/>
        <v>60</v>
      </c>
    </row>
    <row r="38" spans="1:7" x14ac:dyDescent="0.2">
      <c r="A38" t="str">
        <f t="shared" si="0"/>
        <v>HUGO MARCELO SUAREZ-ABSOLUTO D (MAS)-TMB Estadual - 1ª Etapa - Carlos Barbosa/RS - 2025.</v>
      </c>
      <c r="B38" s="12">
        <v>5</v>
      </c>
      <c r="C38" s="11" t="s">
        <v>80</v>
      </c>
      <c r="D38" s="11" t="s">
        <v>27</v>
      </c>
      <c r="E38" s="12" t="s">
        <v>74</v>
      </c>
      <c r="F38" s="11" t="s">
        <v>22</v>
      </c>
      <c r="G38">
        <f t="shared" si="2"/>
        <v>60</v>
      </c>
    </row>
    <row r="39" spans="1:7" x14ac:dyDescent="0.2">
      <c r="A39" t="str">
        <f t="shared" si="0"/>
        <v>HEITOR BOMBARDELLI DE CAMPOS-ABSOLUTO D (MAS)-TMB Estadual - 1ª Etapa - Carlos Barbosa/RS - 2025.</v>
      </c>
      <c r="B39" s="12">
        <v>5</v>
      </c>
      <c r="C39" s="11" t="s">
        <v>81</v>
      </c>
      <c r="D39" s="11" t="s">
        <v>44</v>
      </c>
      <c r="E39" s="12" t="s">
        <v>74</v>
      </c>
      <c r="F39" s="11" t="s">
        <v>22</v>
      </c>
      <c r="G39">
        <f t="shared" si="2"/>
        <v>60</v>
      </c>
    </row>
    <row r="40" spans="1:7" x14ac:dyDescent="0.2">
      <c r="A40" t="str">
        <f t="shared" si="0"/>
        <v>DAVI DE OLIVEIRA SANTOS-ABSOLUTO D (MAS)-TMB Estadual - 1ª Etapa - Carlos Barbosa/RS - 2025.</v>
      </c>
      <c r="B40" s="12">
        <v>9</v>
      </c>
      <c r="C40" s="11" t="s">
        <v>82</v>
      </c>
      <c r="D40" s="11" t="s">
        <v>61</v>
      </c>
      <c r="E40" s="12" t="s">
        <v>74</v>
      </c>
      <c r="F40" s="11" t="s">
        <v>22</v>
      </c>
      <c r="G40">
        <f t="shared" si="2"/>
        <v>0</v>
      </c>
    </row>
    <row r="41" spans="1:7" x14ac:dyDescent="0.2">
      <c r="A41" t="str">
        <f t="shared" si="0"/>
        <v>MARCO ANTÔNIO MENEZES BANDEIRA-ABSOLUTO D (MAS)-TMB Estadual - 1ª Etapa - Carlos Barbosa/RS - 2025.</v>
      </c>
      <c r="B41" s="12">
        <v>9</v>
      </c>
      <c r="C41" s="11" t="s">
        <v>83</v>
      </c>
      <c r="D41" s="11" t="s">
        <v>36</v>
      </c>
      <c r="E41" s="12" t="s">
        <v>74</v>
      </c>
      <c r="F41" s="11" t="s">
        <v>22</v>
      </c>
      <c r="G41">
        <f t="shared" si="2"/>
        <v>0</v>
      </c>
    </row>
    <row r="42" spans="1:7" x14ac:dyDescent="0.2">
      <c r="A42" t="str">
        <f t="shared" si="0"/>
        <v>LUIZ VICENTE TARRAGO-ABSOLUTO D (MAS)-TMB Estadual - 1ª Etapa - Carlos Barbosa/RS - 2025.</v>
      </c>
      <c r="B42" s="12">
        <v>17</v>
      </c>
      <c r="C42" s="11" t="s">
        <v>84</v>
      </c>
      <c r="D42" s="11" t="s">
        <v>20</v>
      </c>
      <c r="E42" s="12" t="s">
        <v>74</v>
      </c>
      <c r="F42" s="11" t="s">
        <v>22</v>
      </c>
      <c r="G42">
        <f t="shared" si="2"/>
        <v>0</v>
      </c>
    </row>
    <row r="43" spans="1:7" x14ac:dyDescent="0.2">
      <c r="A43" t="str">
        <f t="shared" si="0"/>
        <v>GUSTAVO GERMANI MARTINS-ABSOLUTO D (MAS)-TMB Estadual - 1ª Etapa - Carlos Barbosa/RS - 2025.</v>
      </c>
      <c r="B43" s="12">
        <v>17</v>
      </c>
      <c r="C43" s="11" t="s">
        <v>85</v>
      </c>
      <c r="D43" s="11" t="s">
        <v>27</v>
      </c>
      <c r="E43" s="12" t="s">
        <v>74</v>
      </c>
      <c r="F43" s="11" t="s">
        <v>22</v>
      </c>
      <c r="G43">
        <f t="shared" si="2"/>
        <v>0</v>
      </c>
    </row>
    <row r="44" spans="1:7" x14ac:dyDescent="0.2">
      <c r="A44" t="str">
        <f t="shared" si="0"/>
        <v>MARCO ANTÔNIO DILLENBURG-ABSOLUTO D (MAS)-TMB Estadual - 1ª Etapa - Carlos Barbosa/RS - 2025.</v>
      </c>
      <c r="B44" s="12">
        <v>17</v>
      </c>
      <c r="C44" s="11" t="s">
        <v>86</v>
      </c>
      <c r="D44" s="11" t="s">
        <v>36</v>
      </c>
      <c r="E44" s="12" t="s">
        <v>74</v>
      </c>
      <c r="F44" s="11" t="s">
        <v>22</v>
      </c>
      <c r="G44">
        <f t="shared" si="2"/>
        <v>0</v>
      </c>
    </row>
    <row r="45" spans="1:7" x14ac:dyDescent="0.2">
      <c r="A45" t="str">
        <f t="shared" si="0"/>
        <v>GONZALO RAUL SCHIAVO GOMEZ-ABSOLUTO D (MAS)-TMB Estadual - 1ª Etapa - Carlos Barbosa/RS - 2025.</v>
      </c>
      <c r="B45" s="12">
        <v>17</v>
      </c>
      <c r="C45" s="11" t="s">
        <v>87</v>
      </c>
      <c r="D45" s="11" t="s">
        <v>27</v>
      </c>
      <c r="E45" s="12" t="s">
        <v>74</v>
      </c>
      <c r="F45" s="11" t="s">
        <v>22</v>
      </c>
      <c r="G45">
        <f t="shared" si="2"/>
        <v>0</v>
      </c>
    </row>
    <row r="46" spans="1:7" x14ac:dyDescent="0.2">
      <c r="A46" t="str">
        <f t="shared" si="0"/>
        <v>RENAN REMOR OLIVEIRA-ABSOLUTO D (MAS)-TMB Estadual - 1ª Etapa - Carlos Barbosa/RS - 2025.</v>
      </c>
      <c r="B46" s="12">
        <v>17</v>
      </c>
      <c r="C46" s="11" t="s">
        <v>88</v>
      </c>
      <c r="D46" s="11" t="s">
        <v>53</v>
      </c>
      <c r="E46" s="12" t="s">
        <v>74</v>
      </c>
      <c r="F46" s="11" t="s">
        <v>22</v>
      </c>
      <c r="G46">
        <f t="shared" si="2"/>
        <v>0</v>
      </c>
    </row>
    <row r="47" spans="1:7" x14ac:dyDescent="0.2">
      <c r="A47" t="str">
        <f t="shared" si="0"/>
        <v>EDSON CARLOS DOS SANTOS NUNES-ABSOLUTO D (MAS)-TMB Estadual - 1ª Etapa - Carlos Barbosa/RS - 2025.</v>
      </c>
      <c r="B47" s="12">
        <v>17</v>
      </c>
      <c r="C47" s="11" t="s">
        <v>89</v>
      </c>
      <c r="D47" s="11" t="s">
        <v>36</v>
      </c>
      <c r="E47" s="12" t="s">
        <v>74</v>
      </c>
      <c r="F47" s="11" t="s">
        <v>22</v>
      </c>
      <c r="G47">
        <f t="shared" si="2"/>
        <v>0</v>
      </c>
    </row>
    <row r="48" spans="1:7" x14ac:dyDescent="0.2">
      <c r="A48" t="str">
        <f t="shared" si="0"/>
        <v>CRISTIAN SANTOS FRIGOTTO-ABSOLUTO D (MAS)-TMB Estadual - 1ª Etapa - Carlos Barbosa/RS - 2025.</v>
      </c>
      <c r="B48" s="12">
        <v>17</v>
      </c>
      <c r="C48" s="11" t="s">
        <v>90</v>
      </c>
      <c r="D48" s="11" t="s">
        <v>91</v>
      </c>
      <c r="E48" s="12" t="s">
        <v>74</v>
      </c>
      <c r="F48" s="11" t="s">
        <v>22</v>
      </c>
      <c r="G48">
        <f t="shared" si="2"/>
        <v>0</v>
      </c>
    </row>
    <row r="49" spans="1:7" ht="15" x14ac:dyDescent="0.25">
      <c r="A49" t="str">
        <f t="shared" si="0"/>
        <v>--</v>
      </c>
      <c r="B49" s="10" t="s">
        <v>92</v>
      </c>
      <c r="C49" s="11"/>
      <c r="D49" s="11"/>
      <c r="E49" s="11"/>
      <c r="F49" s="11"/>
      <c r="G49">
        <f t="shared" si="2"/>
        <v>0</v>
      </c>
    </row>
    <row r="50" spans="1:7" x14ac:dyDescent="0.2">
      <c r="A50" t="str">
        <f t="shared" si="0"/>
        <v>VINICIUS BASSO MOREIRA-ABSOLUTO E (MAS)-TMB Estadual - 1ª Etapa - Carlos Barbosa/RS - 2025.</v>
      </c>
      <c r="B50" s="12">
        <v>1</v>
      </c>
      <c r="C50" s="11" t="s">
        <v>93</v>
      </c>
      <c r="D50" s="11" t="s">
        <v>27</v>
      </c>
      <c r="E50" s="12" t="s">
        <v>94</v>
      </c>
      <c r="F50" s="11" t="s">
        <v>22</v>
      </c>
      <c r="G50">
        <f t="shared" si="2"/>
        <v>200</v>
      </c>
    </row>
    <row r="51" spans="1:7" x14ac:dyDescent="0.2">
      <c r="A51" t="str">
        <f t="shared" si="0"/>
        <v>RODRIGO PASUCH-ABSOLUTO E (MAS)-TMB Estadual - 1ª Etapa - Carlos Barbosa/RS - 2025.</v>
      </c>
      <c r="B51" s="12">
        <v>2</v>
      </c>
      <c r="C51" s="11" t="s">
        <v>95</v>
      </c>
      <c r="D51" s="11" t="s">
        <v>91</v>
      </c>
      <c r="E51" s="12" t="s">
        <v>94</v>
      </c>
      <c r="F51" s="11" t="s">
        <v>22</v>
      </c>
      <c r="G51">
        <f t="shared" si="2"/>
        <v>160</v>
      </c>
    </row>
    <row r="52" spans="1:7" x14ac:dyDescent="0.2">
      <c r="A52" t="str">
        <f t="shared" si="0"/>
        <v>CRISTIANO FARINEA-ABSOLUTO E (MAS)-TMB Estadual - 1ª Etapa - Carlos Barbosa/RS - 2025.</v>
      </c>
      <c r="B52" s="12">
        <v>3</v>
      </c>
      <c r="C52" s="11" t="s">
        <v>96</v>
      </c>
      <c r="D52" s="11" t="s">
        <v>91</v>
      </c>
      <c r="E52" s="12" t="s">
        <v>94</v>
      </c>
      <c r="F52" s="11" t="s">
        <v>22</v>
      </c>
      <c r="G52">
        <f t="shared" si="2"/>
        <v>120</v>
      </c>
    </row>
    <row r="53" spans="1:7" x14ac:dyDescent="0.2">
      <c r="A53" t="str">
        <f t="shared" si="0"/>
        <v>THIAGO FERREIRA PRESTES DOS SANTOS-ABSOLUTO E (MAS)-TMB Estadual - 1ª Etapa - Carlos Barbosa/RS - 2025.</v>
      </c>
      <c r="B53" s="12">
        <v>3</v>
      </c>
      <c r="C53" s="11" t="s">
        <v>97</v>
      </c>
      <c r="D53" s="11" t="s">
        <v>27</v>
      </c>
      <c r="E53" s="12" t="s">
        <v>94</v>
      </c>
      <c r="F53" s="11" t="s">
        <v>22</v>
      </c>
      <c r="G53">
        <f t="shared" si="2"/>
        <v>120</v>
      </c>
    </row>
    <row r="54" spans="1:7" x14ac:dyDescent="0.2">
      <c r="A54" t="str">
        <f t="shared" si="0"/>
        <v>FLÁVIO HASHIMOTO-ABSOLUTO E (MAS)-TMB Estadual - 1ª Etapa - Carlos Barbosa/RS - 2025.</v>
      </c>
      <c r="B54" s="12">
        <v>5</v>
      </c>
      <c r="C54" s="11" t="s">
        <v>98</v>
      </c>
      <c r="D54" s="11" t="s">
        <v>73</v>
      </c>
      <c r="E54" s="12" t="s">
        <v>94</v>
      </c>
      <c r="F54" s="11" t="s">
        <v>22</v>
      </c>
      <c r="G54">
        <f t="shared" si="2"/>
        <v>60</v>
      </c>
    </row>
    <row r="55" spans="1:7" x14ac:dyDescent="0.2">
      <c r="A55" t="str">
        <f t="shared" si="0"/>
        <v>MAURÍCIO DEWITT WEINGARTNER-ABSOLUTO E (MAS)-TMB Estadual - 1ª Etapa - Carlos Barbosa/RS - 2025.</v>
      </c>
      <c r="B55" s="12">
        <v>5</v>
      </c>
      <c r="C55" s="11" t="s">
        <v>99</v>
      </c>
      <c r="D55" s="11" t="s">
        <v>100</v>
      </c>
      <c r="E55" s="12" t="s">
        <v>94</v>
      </c>
      <c r="F55" s="11" t="s">
        <v>22</v>
      </c>
      <c r="G55">
        <f t="shared" si="2"/>
        <v>60</v>
      </c>
    </row>
    <row r="56" spans="1:7" x14ac:dyDescent="0.2">
      <c r="A56" t="str">
        <f t="shared" si="0"/>
        <v>ROBLEDO VIDOR VIEIRA-ABSOLUTO E (MAS)-TMB Estadual - 1ª Etapa - Carlos Barbosa/RS - 2025.</v>
      </c>
      <c r="B56" s="12">
        <v>5</v>
      </c>
      <c r="C56" s="11" t="s">
        <v>101</v>
      </c>
      <c r="D56" s="11" t="s">
        <v>53</v>
      </c>
      <c r="E56" s="12" t="s">
        <v>94</v>
      </c>
      <c r="F56" s="11" t="s">
        <v>22</v>
      </c>
      <c r="G56">
        <f t="shared" si="2"/>
        <v>60</v>
      </c>
    </row>
    <row r="57" spans="1:7" x14ac:dyDescent="0.2">
      <c r="A57" t="str">
        <f t="shared" si="0"/>
        <v>MATEUS ARMANI MAIOLI SECCON VOLPATO-ABSOLUTO E (MAS)-TMB Estadual - 1ª Etapa - Carlos Barbosa/RS - 2025.</v>
      </c>
      <c r="B57" s="12">
        <v>5</v>
      </c>
      <c r="C57" s="11" t="s">
        <v>102</v>
      </c>
      <c r="D57" s="11" t="s">
        <v>53</v>
      </c>
      <c r="E57" s="12" t="s">
        <v>94</v>
      </c>
      <c r="F57" s="11" t="s">
        <v>22</v>
      </c>
      <c r="G57">
        <f t="shared" si="2"/>
        <v>60</v>
      </c>
    </row>
    <row r="58" spans="1:7" x14ac:dyDescent="0.2">
      <c r="A58" t="str">
        <f t="shared" si="0"/>
        <v>PABLO MIGUEL CANTARELI-ABSOLUTO E (MAS)-TMB Estadual - 1ª Etapa - Carlos Barbosa/RS - 2025.</v>
      </c>
      <c r="B58" s="12">
        <v>9</v>
      </c>
      <c r="C58" s="11" t="s">
        <v>103</v>
      </c>
      <c r="D58" s="11" t="s">
        <v>20</v>
      </c>
      <c r="E58" s="12" t="s">
        <v>94</v>
      </c>
      <c r="F58" s="11" t="s">
        <v>22</v>
      </c>
      <c r="G58">
        <f t="shared" si="2"/>
        <v>0</v>
      </c>
    </row>
    <row r="59" spans="1:7" x14ac:dyDescent="0.2">
      <c r="A59" t="str">
        <f t="shared" si="0"/>
        <v>JÚLIO VITOLVINO COELHO SCHOEFFER-ABSOLUTO E (MAS)-TMB Estadual - 1ª Etapa - Carlos Barbosa/RS - 2025.</v>
      </c>
      <c r="B59" s="12">
        <v>9</v>
      </c>
      <c r="C59" s="11" t="s">
        <v>104</v>
      </c>
      <c r="D59" s="11" t="s">
        <v>20</v>
      </c>
      <c r="E59" s="12" t="s">
        <v>94</v>
      </c>
      <c r="F59" s="11" t="s">
        <v>22</v>
      </c>
      <c r="G59">
        <f t="shared" si="2"/>
        <v>0</v>
      </c>
    </row>
    <row r="60" spans="1:7" x14ac:dyDescent="0.2">
      <c r="A60" t="str">
        <f t="shared" si="0"/>
        <v>CARLOS EMIR DA SILVA OLIVEIRA-ABSOLUTO E (MAS)-TMB Estadual - 1ª Etapa - Carlos Barbosa/RS - 2025.</v>
      </c>
      <c r="B60" s="12">
        <v>9</v>
      </c>
      <c r="C60" s="11" t="s">
        <v>105</v>
      </c>
      <c r="D60" s="11" t="s">
        <v>53</v>
      </c>
      <c r="E60" s="12" t="s">
        <v>94</v>
      </c>
      <c r="F60" s="11" t="s">
        <v>22</v>
      </c>
      <c r="G60">
        <f t="shared" si="2"/>
        <v>0</v>
      </c>
    </row>
    <row r="61" spans="1:7" x14ac:dyDescent="0.2">
      <c r="A61" t="str">
        <f t="shared" si="0"/>
        <v>ALBINO LUIZ OLCZEVSKI-ABSOLUTO E (MAS)-TMB Estadual - 1ª Etapa - Carlos Barbosa/RS - 2025.</v>
      </c>
      <c r="B61" s="12">
        <v>9</v>
      </c>
      <c r="C61" s="11" t="s">
        <v>106</v>
      </c>
      <c r="D61" s="11" t="s">
        <v>53</v>
      </c>
      <c r="E61" s="12" t="s">
        <v>94</v>
      </c>
      <c r="F61" s="11" t="s">
        <v>22</v>
      </c>
      <c r="G61">
        <f t="shared" si="2"/>
        <v>0</v>
      </c>
    </row>
    <row r="62" spans="1:7" x14ac:dyDescent="0.2">
      <c r="A62" t="str">
        <f t="shared" si="0"/>
        <v>ALBAIR DE CAMARGO-ABSOLUTO E (MAS)-TMB Estadual - 1ª Etapa - Carlos Barbosa/RS - 2025.</v>
      </c>
      <c r="B62" s="12">
        <v>9</v>
      </c>
      <c r="C62" s="11" t="s">
        <v>107</v>
      </c>
      <c r="D62" s="11" t="s">
        <v>47</v>
      </c>
      <c r="E62" s="12" t="s">
        <v>94</v>
      </c>
      <c r="F62" s="11" t="s">
        <v>22</v>
      </c>
      <c r="G62">
        <f t="shared" si="2"/>
        <v>0</v>
      </c>
    </row>
    <row r="63" spans="1:7" ht="15" x14ac:dyDescent="0.25">
      <c r="A63" t="str">
        <f t="shared" si="0"/>
        <v>--</v>
      </c>
      <c r="B63" s="10" t="s">
        <v>108</v>
      </c>
      <c r="C63" s="11"/>
      <c r="D63" s="11"/>
      <c r="E63" s="11"/>
      <c r="F63" s="11"/>
      <c r="G63">
        <f t="shared" si="2"/>
        <v>0</v>
      </c>
    </row>
    <row r="64" spans="1:7" x14ac:dyDescent="0.2">
      <c r="A64" t="str">
        <f t="shared" si="0"/>
        <v>FELIPE KRINDGES DE FREITAS-ABSOLUTO F (MAS)-TMB Estadual - 1ª Etapa - Carlos Barbosa/RS - 2025.</v>
      </c>
      <c r="B64" s="12">
        <v>1</v>
      </c>
      <c r="C64" s="11" t="s">
        <v>109</v>
      </c>
      <c r="D64" s="11" t="s">
        <v>44</v>
      </c>
      <c r="E64" s="12" t="s">
        <v>110</v>
      </c>
      <c r="F64" s="11" t="s">
        <v>22</v>
      </c>
      <c r="G64">
        <f t="shared" si="2"/>
        <v>200</v>
      </c>
    </row>
    <row r="65" spans="1:7" x14ac:dyDescent="0.2">
      <c r="A65" t="str">
        <f t="shared" si="0"/>
        <v>MAURICIO MEZZALIRA-ABSOLUTO F (MAS)-TMB Estadual - 1ª Etapa - Carlos Barbosa/RS - 2025.</v>
      </c>
      <c r="B65" s="12">
        <v>2</v>
      </c>
      <c r="C65" s="11" t="s">
        <v>111</v>
      </c>
      <c r="D65" s="11" t="s">
        <v>91</v>
      </c>
      <c r="E65" s="12" t="s">
        <v>110</v>
      </c>
      <c r="F65" s="11" t="s">
        <v>22</v>
      </c>
      <c r="G65">
        <f t="shared" si="2"/>
        <v>160</v>
      </c>
    </row>
    <row r="66" spans="1:7" x14ac:dyDescent="0.2">
      <c r="A66" t="str">
        <f t="shared" si="0"/>
        <v>KAUA DOS SANTOS PEREIRA-ABSOLUTO F (MAS)-TMB Estadual - 1ª Etapa - Carlos Barbosa/RS - 2025.</v>
      </c>
      <c r="B66" s="12">
        <v>3</v>
      </c>
      <c r="C66" s="11" t="s">
        <v>112</v>
      </c>
      <c r="D66" s="11" t="s">
        <v>47</v>
      </c>
      <c r="E66" s="12" t="s">
        <v>110</v>
      </c>
      <c r="F66" s="11" t="s">
        <v>22</v>
      </c>
      <c r="G66">
        <f t="shared" si="2"/>
        <v>120</v>
      </c>
    </row>
    <row r="67" spans="1:7" x14ac:dyDescent="0.2">
      <c r="A67" t="str">
        <f t="shared" ref="A67:A130" si="3">_xlfn.CONCAT(C67,"-",E67,"-",F67)</f>
        <v>JOÃO AUGUSTO ZORTÉA-ABSOLUTO F (MAS)-TMB Estadual - 1ª Etapa - Carlos Barbosa/RS - 2025.</v>
      </c>
      <c r="B67" s="12">
        <v>3</v>
      </c>
      <c r="C67" s="11" t="s">
        <v>113</v>
      </c>
      <c r="D67" s="11" t="s">
        <v>20</v>
      </c>
      <c r="E67" s="12" t="s">
        <v>110</v>
      </c>
      <c r="F67" s="11" t="s">
        <v>22</v>
      </c>
      <c r="G67">
        <f t="shared" si="2"/>
        <v>120</v>
      </c>
    </row>
    <row r="68" spans="1:7" x14ac:dyDescent="0.2">
      <c r="A68" t="str">
        <f t="shared" si="3"/>
        <v>ARTHUR LAVALL DIAS-ABSOLUTO F (MAS)-TMB Estadual - 1ª Etapa - Carlos Barbosa/RS - 2025.</v>
      </c>
      <c r="B68" s="12">
        <v>5</v>
      </c>
      <c r="C68" s="11" t="s">
        <v>114</v>
      </c>
      <c r="D68" s="11" t="s">
        <v>27</v>
      </c>
      <c r="E68" s="12" t="s">
        <v>110</v>
      </c>
      <c r="F68" s="11" t="s">
        <v>22</v>
      </c>
      <c r="G68">
        <f t="shared" si="2"/>
        <v>60</v>
      </c>
    </row>
    <row r="69" spans="1:7" x14ac:dyDescent="0.2">
      <c r="A69" t="str">
        <f t="shared" si="3"/>
        <v>ROBSON LUIS OLBERMANN-ABSOLUTO F (MAS)-TMB Estadual - 1ª Etapa - Carlos Barbosa/RS - 2025.</v>
      </c>
      <c r="B69" s="12">
        <v>5</v>
      </c>
      <c r="C69" s="11" t="s">
        <v>115</v>
      </c>
      <c r="D69" s="11" t="s">
        <v>27</v>
      </c>
      <c r="E69" s="12" t="s">
        <v>110</v>
      </c>
      <c r="F69" s="11" t="s">
        <v>22</v>
      </c>
      <c r="G69">
        <f t="shared" si="2"/>
        <v>60</v>
      </c>
    </row>
    <row r="70" spans="1:7" x14ac:dyDescent="0.2">
      <c r="A70" t="str">
        <f t="shared" si="3"/>
        <v>FÁBIO DE VARGAS BERG -ABSOLUTO F (MAS)-TMB Estadual - 1ª Etapa - Carlos Barbosa/RS - 2025.</v>
      </c>
      <c r="B70" s="12">
        <v>5</v>
      </c>
      <c r="C70" s="11" t="s">
        <v>116</v>
      </c>
      <c r="D70" s="11" t="s">
        <v>47</v>
      </c>
      <c r="E70" s="12" t="s">
        <v>110</v>
      </c>
      <c r="F70" s="11" t="s">
        <v>22</v>
      </c>
      <c r="G70">
        <f t="shared" ref="G70:G133" si="4">IF(B70=1,200,IF(B70=2,160,IF(B70=3,120,IF(B70=5,60,IF(B70=6,60,IF(B70=7,60,IF(B70=8,60,0)))))))</f>
        <v>60</v>
      </c>
    </row>
    <row r="71" spans="1:7" x14ac:dyDescent="0.2">
      <c r="A71" t="str">
        <f t="shared" si="3"/>
        <v>TOMAS FRANCISCO SUAREZ PIRIZ-ABSOLUTO F (MAS)-TMB Estadual - 1ª Etapa - Carlos Barbosa/RS - 2025.</v>
      </c>
      <c r="B71" s="12">
        <v>5</v>
      </c>
      <c r="C71" s="11" t="s">
        <v>117</v>
      </c>
      <c r="D71" s="11" t="s">
        <v>27</v>
      </c>
      <c r="E71" s="12" t="s">
        <v>110</v>
      </c>
      <c r="F71" s="11" t="s">
        <v>22</v>
      </c>
      <c r="G71">
        <f t="shared" si="4"/>
        <v>60</v>
      </c>
    </row>
    <row r="72" spans="1:7" x14ac:dyDescent="0.2">
      <c r="A72" t="str">
        <f t="shared" si="3"/>
        <v>ARTHUR INACIO ARNOLD-ABSOLUTO F (MAS)-TMB Estadual - 1ª Etapa - Carlos Barbosa/RS - 2025.</v>
      </c>
      <c r="B72" s="12">
        <v>9</v>
      </c>
      <c r="C72" s="11" t="s">
        <v>118</v>
      </c>
      <c r="D72" s="11" t="s">
        <v>33</v>
      </c>
      <c r="E72" s="12" t="s">
        <v>110</v>
      </c>
      <c r="F72" s="11" t="s">
        <v>22</v>
      </c>
      <c r="G72">
        <f t="shared" si="4"/>
        <v>0</v>
      </c>
    </row>
    <row r="73" spans="1:7" x14ac:dyDescent="0.2">
      <c r="A73" t="str">
        <f t="shared" si="3"/>
        <v>ANDRÉ LEUCKERT CÍRIO-ABSOLUTO F (MAS)-TMB Estadual - 1ª Etapa - Carlos Barbosa/RS - 2025.</v>
      </c>
      <c r="B73" s="12">
        <v>9</v>
      </c>
      <c r="C73" s="11" t="s">
        <v>119</v>
      </c>
      <c r="D73" s="11" t="s">
        <v>36</v>
      </c>
      <c r="E73" s="12" t="s">
        <v>110</v>
      </c>
      <c r="F73" s="11" t="s">
        <v>22</v>
      </c>
      <c r="G73">
        <f t="shared" si="4"/>
        <v>0</v>
      </c>
    </row>
    <row r="74" spans="1:7" x14ac:dyDescent="0.2">
      <c r="A74" t="str">
        <f t="shared" si="3"/>
        <v>DAGOBERTO STELLO MOREIRA -ABSOLUTO F (MAS)-TMB Estadual - 1ª Etapa - Carlos Barbosa/RS - 2025.</v>
      </c>
      <c r="B74" s="12">
        <v>9</v>
      </c>
      <c r="C74" s="11" t="s">
        <v>120</v>
      </c>
      <c r="D74" s="11" t="s">
        <v>27</v>
      </c>
      <c r="E74" s="12" t="s">
        <v>110</v>
      </c>
      <c r="F74" s="11" t="s">
        <v>22</v>
      </c>
      <c r="G74">
        <f t="shared" si="4"/>
        <v>0</v>
      </c>
    </row>
    <row r="75" spans="1:7" x14ac:dyDescent="0.2">
      <c r="A75" t="str">
        <f t="shared" si="3"/>
        <v>ELSON WILLIAM DE MATOS-ABSOLUTO F (MAS)-TMB Estadual - 1ª Etapa - Carlos Barbosa/RS - 2025.</v>
      </c>
      <c r="B75" s="12">
        <v>9</v>
      </c>
      <c r="C75" s="11" t="s">
        <v>121</v>
      </c>
      <c r="D75" s="11" t="s">
        <v>30</v>
      </c>
      <c r="E75" s="12" t="s">
        <v>110</v>
      </c>
      <c r="F75" s="11" t="s">
        <v>22</v>
      </c>
      <c r="G75">
        <f t="shared" si="4"/>
        <v>0</v>
      </c>
    </row>
    <row r="76" spans="1:7" x14ac:dyDescent="0.2">
      <c r="A76" t="str">
        <f t="shared" si="3"/>
        <v>MATHEUS BASSEDONI DOSSENA-ABSOLUTO F (MAS)-TMB Estadual - 1ª Etapa - Carlos Barbosa/RS - 2025.</v>
      </c>
      <c r="B76" s="12">
        <v>9</v>
      </c>
      <c r="C76" s="11" t="s">
        <v>122</v>
      </c>
      <c r="D76" s="11" t="s">
        <v>30</v>
      </c>
      <c r="E76" s="12" t="s">
        <v>110</v>
      </c>
      <c r="F76" s="11" t="s">
        <v>22</v>
      </c>
      <c r="G76">
        <f t="shared" si="4"/>
        <v>0</v>
      </c>
    </row>
    <row r="77" spans="1:7" x14ac:dyDescent="0.2">
      <c r="A77" t="str">
        <f t="shared" si="3"/>
        <v>HENRIQUE DE FREITAS DE QUADROS-ABSOLUTO F (MAS)-TMB Estadual - 1ª Etapa - Carlos Barbosa/RS - 2025.</v>
      </c>
      <c r="B77" s="12">
        <v>9</v>
      </c>
      <c r="C77" s="11" t="s">
        <v>123</v>
      </c>
      <c r="D77" s="11" t="s">
        <v>44</v>
      </c>
      <c r="E77" s="12" t="s">
        <v>110</v>
      </c>
      <c r="F77" s="11" t="s">
        <v>22</v>
      </c>
      <c r="G77">
        <f t="shared" si="4"/>
        <v>0</v>
      </c>
    </row>
    <row r="78" spans="1:7" x14ac:dyDescent="0.2">
      <c r="A78" t="str">
        <f t="shared" si="3"/>
        <v>JOÃO FRANCISCO MONTEIRO VIEIRA-ABSOLUTO F (MAS)-TMB Estadual - 1ª Etapa - Carlos Barbosa/RS - 2025.</v>
      </c>
      <c r="B78" s="12">
        <v>9</v>
      </c>
      <c r="C78" s="11" t="s">
        <v>124</v>
      </c>
      <c r="D78" s="11" t="s">
        <v>53</v>
      </c>
      <c r="E78" s="12" t="s">
        <v>110</v>
      </c>
      <c r="F78" s="11" t="s">
        <v>22</v>
      </c>
      <c r="G78">
        <f t="shared" si="4"/>
        <v>0</v>
      </c>
    </row>
    <row r="79" spans="1:7" x14ac:dyDescent="0.2">
      <c r="A79" t="str">
        <f t="shared" si="3"/>
        <v>CEZAR AUGUSTO SCHUH-ABSOLUTO F (MAS)-TMB Estadual - 1ª Etapa - Carlos Barbosa/RS - 2025.</v>
      </c>
      <c r="B79" s="12">
        <v>9</v>
      </c>
      <c r="C79" s="11" t="s">
        <v>125</v>
      </c>
      <c r="D79" s="11" t="s">
        <v>36</v>
      </c>
      <c r="E79" s="12" t="s">
        <v>110</v>
      </c>
      <c r="F79" s="11" t="s">
        <v>22</v>
      </c>
      <c r="G79">
        <f t="shared" si="4"/>
        <v>0</v>
      </c>
    </row>
    <row r="80" spans="1:7" x14ac:dyDescent="0.2">
      <c r="A80" t="str">
        <f t="shared" si="3"/>
        <v>PAULO TOSHIO TANAKA-ABSOLUTO F (MAS)-TMB Estadual - 1ª Etapa - Carlos Barbosa/RS - 2025.</v>
      </c>
      <c r="B80" s="12">
        <v>17</v>
      </c>
      <c r="C80" s="11" t="s">
        <v>126</v>
      </c>
      <c r="D80" s="11" t="s">
        <v>33</v>
      </c>
      <c r="E80" s="12" t="s">
        <v>110</v>
      </c>
      <c r="F80" s="11" t="s">
        <v>22</v>
      </c>
      <c r="G80">
        <f t="shared" si="4"/>
        <v>0</v>
      </c>
    </row>
    <row r="81" spans="1:7" x14ac:dyDescent="0.2">
      <c r="A81" t="str">
        <f t="shared" si="3"/>
        <v>BRUNO RODRIGUES MACEDO-ABSOLUTO F (MAS)-TMB Estadual - 1ª Etapa - Carlos Barbosa/RS - 2025.</v>
      </c>
      <c r="B81" s="12">
        <v>17</v>
      </c>
      <c r="C81" s="11" t="s">
        <v>127</v>
      </c>
      <c r="D81" s="11" t="s">
        <v>128</v>
      </c>
      <c r="E81" s="12" t="s">
        <v>110</v>
      </c>
      <c r="F81" s="11" t="s">
        <v>22</v>
      </c>
      <c r="G81">
        <f t="shared" si="4"/>
        <v>0</v>
      </c>
    </row>
    <row r="82" spans="1:7" x14ac:dyDescent="0.2">
      <c r="A82" t="str">
        <f t="shared" si="3"/>
        <v>ARTUR VARGAS DOS REIS-ABSOLUTO F (MAS)-TMB Estadual - 1ª Etapa - Carlos Barbosa/RS - 2025.</v>
      </c>
      <c r="B82" s="12">
        <v>17</v>
      </c>
      <c r="C82" s="11" t="s">
        <v>129</v>
      </c>
      <c r="D82" s="11" t="s">
        <v>20</v>
      </c>
      <c r="E82" s="12" t="s">
        <v>110</v>
      </c>
      <c r="F82" s="11" t="s">
        <v>22</v>
      </c>
      <c r="G82">
        <f t="shared" si="4"/>
        <v>0</v>
      </c>
    </row>
    <row r="83" spans="1:7" x14ac:dyDescent="0.2">
      <c r="A83" t="str">
        <f t="shared" si="3"/>
        <v>JAIR SOARES FONSECA FILHO-ABSOLUTO F (MAS)-TMB Estadual - 1ª Etapa - Carlos Barbosa/RS - 2025.</v>
      </c>
      <c r="B83" s="12">
        <v>17</v>
      </c>
      <c r="C83" s="11" t="s">
        <v>130</v>
      </c>
      <c r="D83" s="11" t="s">
        <v>30</v>
      </c>
      <c r="E83" s="12" t="s">
        <v>110</v>
      </c>
      <c r="F83" s="11" t="s">
        <v>22</v>
      </c>
      <c r="G83">
        <f t="shared" si="4"/>
        <v>0</v>
      </c>
    </row>
    <row r="84" spans="1:7" x14ac:dyDescent="0.2">
      <c r="A84" t="str">
        <f t="shared" si="3"/>
        <v>FRANCO FONTE MARQUES-ABSOLUTO F (MAS)-TMB Estadual - 1ª Etapa - Carlos Barbosa/RS - 2025.</v>
      </c>
      <c r="B84" s="12">
        <v>17</v>
      </c>
      <c r="C84" s="11" t="s">
        <v>131</v>
      </c>
      <c r="D84" s="11" t="s">
        <v>61</v>
      </c>
      <c r="E84" s="12" t="s">
        <v>110</v>
      </c>
      <c r="F84" s="11" t="s">
        <v>22</v>
      </c>
      <c r="G84">
        <f t="shared" si="4"/>
        <v>0</v>
      </c>
    </row>
    <row r="85" spans="1:7" x14ac:dyDescent="0.2">
      <c r="A85" t="str">
        <f t="shared" si="3"/>
        <v>JOÃO PAULO CASTRO DA SILVA NETO -ABSOLUTO F (MAS)-TMB Estadual - 1ª Etapa - Carlos Barbosa/RS - 2025.</v>
      </c>
      <c r="B85" s="12">
        <v>17</v>
      </c>
      <c r="C85" s="11" t="s">
        <v>132</v>
      </c>
      <c r="D85" s="11" t="s">
        <v>30</v>
      </c>
      <c r="E85" s="12" t="s">
        <v>110</v>
      </c>
      <c r="F85" s="11" t="s">
        <v>22</v>
      </c>
      <c r="G85">
        <f t="shared" si="4"/>
        <v>0</v>
      </c>
    </row>
    <row r="86" spans="1:7" x14ac:dyDescent="0.2">
      <c r="A86" t="str">
        <f t="shared" si="3"/>
        <v>JOÃO MENDES DE OLIVEIRA JUNIOR-ABSOLUTO F (MAS)-TMB Estadual - 1ª Etapa - Carlos Barbosa/RS - 2025.</v>
      </c>
      <c r="B86" s="12">
        <v>17</v>
      </c>
      <c r="C86" s="11" t="s">
        <v>133</v>
      </c>
      <c r="D86" s="11" t="s">
        <v>47</v>
      </c>
      <c r="E86" s="12" t="s">
        <v>110</v>
      </c>
      <c r="F86" s="11" t="s">
        <v>22</v>
      </c>
      <c r="G86">
        <f t="shared" si="4"/>
        <v>0</v>
      </c>
    </row>
    <row r="87" spans="1:7" x14ac:dyDescent="0.2">
      <c r="A87" t="str">
        <f t="shared" si="3"/>
        <v>VINICIUS FELICIO SCOPEL -ABSOLUTO F (MAS)-TMB Estadual - 1ª Etapa - Carlos Barbosa/RS - 2025.</v>
      </c>
      <c r="B87" s="12">
        <v>17</v>
      </c>
      <c r="C87" s="11" t="s">
        <v>134</v>
      </c>
      <c r="D87" s="11" t="s">
        <v>91</v>
      </c>
      <c r="E87" s="12" t="s">
        <v>110</v>
      </c>
      <c r="F87" s="11" t="s">
        <v>22</v>
      </c>
      <c r="G87">
        <f t="shared" si="4"/>
        <v>0</v>
      </c>
    </row>
    <row r="88" spans="1:7" x14ac:dyDescent="0.2">
      <c r="A88" t="str">
        <f t="shared" si="3"/>
        <v>EDUARDO LEVANDOVSKI-ABSOLUTO F (MAS)-TMB Estadual - 1ª Etapa - Carlos Barbosa/RS - 2025.</v>
      </c>
      <c r="B88" s="12">
        <v>17</v>
      </c>
      <c r="C88" s="11" t="s">
        <v>135</v>
      </c>
      <c r="D88" s="11" t="s">
        <v>30</v>
      </c>
      <c r="E88" s="12" t="s">
        <v>110</v>
      </c>
      <c r="F88" s="11" t="s">
        <v>22</v>
      </c>
      <c r="G88">
        <f t="shared" si="4"/>
        <v>0</v>
      </c>
    </row>
    <row r="89" spans="1:7" x14ac:dyDescent="0.2">
      <c r="A89" t="str">
        <f t="shared" si="3"/>
        <v>JULIO BRUM-ABSOLUTO F (MAS)-TMB Estadual - 1ª Etapa - Carlos Barbosa/RS - 2025.</v>
      </c>
      <c r="B89" s="12">
        <v>17</v>
      </c>
      <c r="C89" s="11" t="s">
        <v>136</v>
      </c>
      <c r="D89" s="11" t="s">
        <v>30</v>
      </c>
      <c r="E89" s="12" t="s">
        <v>110</v>
      </c>
      <c r="F89" s="11" t="s">
        <v>22</v>
      </c>
      <c r="G89">
        <f t="shared" si="4"/>
        <v>0</v>
      </c>
    </row>
    <row r="90" spans="1:7" x14ac:dyDescent="0.2">
      <c r="A90" t="str">
        <f t="shared" si="3"/>
        <v>AUGUSTO OLIBONI RODRIGUES -ABSOLUTO F (MAS)-TMB Estadual - 1ª Etapa - Carlos Barbosa/RS - 2025.</v>
      </c>
      <c r="B90" s="12">
        <v>17</v>
      </c>
      <c r="C90" s="11" t="s">
        <v>137</v>
      </c>
      <c r="D90" s="11" t="s">
        <v>51</v>
      </c>
      <c r="E90" s="12" t="s">
        <v>110</v>
      </c>
      <c r="F90" s="11" t="s">
        <v>22</v>
      </c>
      <c r="G90">
        <f t="shared" si="4"/>
        <v>0</v>
      </c>
    </row>
    <row r="91" spans="1:7" x14ac:dyDescent="0.2">
      <c r="A91" t="str">
        <f t="shared" si="3"/>
        <v>PEDRO HENRIQUE MENEGAT-ABSOLUTO F (MAS)-TMB Estadual - 1ª Etapa - Carlos Barbosa/RS - 2025.</v>
      </c>
      <c r="B91" s="12">
        <v>17</v>
      </c>
      <c r="C91" s="11" t="s">
        <v>138</v>
      </c>
      <c r="D91" s="11" t="s">
        <v>44</v>
      </c>
      <c r="E91" s="12" t="s">
        <v>110</v>
      </c>
      <c r="F91" s="11" t="s">
        <v>22</v>
      </c>
      <c r="G91">
        <f t="shared" si="4"/>
        <v>0</v>
      </c>
    </row>
    <row r="92" spans="1:7" x14ac:dyDescent="0.2">
      <c r="A92" t="str">
        <f t="shared" si="3"/>
        <v>LUIZ ALBERTO DE MORAES CABRAL -ABSOLUTO F (MAS)-TMB Estadual - 1ª Etapa - Carlos Barbosa/RS - 2025.</v>
      </c>
      <c r="B92" s="12">
        <v>17</v>
      </c>
      <c r="C92" s="11" t="s">
        <v>139</v>
      </c>
      <c r="D92" s="11" t="s">
        <v>30</v>
      </c>
      <c r="E92" s="12" t="s">
        <v>110</v>
      </c>
      <c r="F92" s="11" t="s">
        <v>22</v>
      </c>
      <c r="G92">
        <f t="shared" si="4"/>
        <v>0</v>
      </c>
    </row>
    <row r="93" spans="1:7" x14ac:dyDescent="0.2">
      <c r="A93" t="str">
        <f t="shared" si="3"/>
        <v>CHRISTOPHER DA SILVA ECHEVENGUÁ-ABSOLUTO F (MAS)-TMB Estadual - 1ª Etapa - Carlos Barbosa/RS - 2025.</v>
      </c>
      <c r="B93" s="12">
        <v>17</v>
      </c>
      <c r="C93" s="11" t="s">
        <v>140</v>
      </c>
      <c r="D93" s="11" t="s">
        <v>128</v>
      </c>
      <c r="E93" s="12" t="s">
        <v>110</v>
      </c>
      <c r="F93" s="11" t="s">
        <v>22</v>
      </c>
      <c r="G93">
        <f t="shared" si="4"/>
        <v>0</v>
      </c>
    </row>
    <row r="94" spans="1:7" x14ac:dyDescent="0.2">
      <c r="A94" t="str">
        <f t="shared" si="3"/>
        <v>RAFAEL DIEHL-ABSOLUTO F (MAS)-TMB Estadual - 1ª Etapa - Carlos Barbosa/RS - 2025.</v>
      </c>
      <c r="B94" s="12">
        <v>17</v>
      </c>
      <c r="C94" s="11" t="s">
        <v>141</v>
      </c>
      <c r="D94" s="11" t="s">
        <v>47</v>
      </c>
      <c r="E94" s="12" t="s">
        <v>110</v>
      </c>
      <c r="F94" s="11" t="s">
        <v>22</v>
      </c>
      <c r="G94">
        <f t="shared" si="4"/>
        <v>0</v>
      </c>
    </row>
    <row r="95" spans="1:7" x14ac:dyDescent="0.2">
      <c r="A95" t="str">
        <f t="shared" si="3"/>
        <v>LORENZO MESS HASHIMOTO-ABSOLUTO F (MAS)-TMB Estadual - 1ª Etapa - Carlos Barbosa/RS - 2025.</v>
      </c>
      <c r="B95" s="12">
        <v>17</v>
      </c>
      <c r="C95" s="11" t="s">
        <v>142</v>
      </c>
      <c r="D95" s="11" t="s">
        <v>73</v>
      </c>
      <c r="E95" s="12" t="s">
        <v>110</v>
      </c>
      <c r="F95" s="11" t="s">
        <v>22</v>
      </c>
      <c r="G95">
        <f t="shared" si="4"/>
        <v>0</v>
      </c>
    </row>
    <row r="96" spans="1:7" x14ac:dyDescent="0.2">
      <c r="A96" t="str">
        <f t="shared" si="3"/>
        <v>CLÉVERSON SIDINEI.WENDT -ABSOLUTO F (MAS)-TMB Estadual - 1ª Etapa - Carlos Barbosa/RS - 2025.</v>
      </c>
      <c r="B96" s="12">
        <v>33</v>
      </c>
      <c r="C96" s="11" t="s">
        <v>143</v>
      </c>
      <c r="D96" s="11" t="s">
        <v>73</v>
      </c>
      <c r="E96" s="12" t="s">
        <v>110</v>
      </c>
      <c r="F96" s="11" t="s">
        <v>22</v>
      </c>
      <c r="G96">
        <f t="shared" si="4"/>
        <v>0</v>
      </c>
    </row>
    <row r="97" spans="1:7" x14ac:dyDescent="0.2">
      <c r="A97" t="str">
        <f t="shared" si="3"/>
        <v>KAIQUI JORGE SERAFINI FERNANDES -ABSOLUTO F (MAS)-TMB Estadual - 1ª Etapa - Carlos Barbosa/RS - 2025.</v>
      </c>
      <c r="B97" s="12">
        <v>33</v>
      </c>
      <c r="C97" s="11" t="s">
        <v>144</v>
      </c>
      <c r="D97" s="11" t="s">
        <v>128</v>
      </c>
      <c r="E97" s="12" t="s">
        <v>110</v>
      </c>
      <c r="F97" s="11" t="s">
        <v>22</v>
      </c>
      <c r="G97">
        <f t="shared" si="4"/>
        <v>0</v>
      </c>
    </row>
    <row r="98" spans="1:7" x14ac:dyDescent="0.2">
      <c r="A98" t="str">
        <f t="shared" si="3"/>
        <v>HENRIQUE SANTOS DE SOUZA-ABSOLUTO F (MAS)-TMB Estadual - 1ª Etapa - Carlos Barbosa/RS - 2025.</v>
      </c>
      <c r="B98" s="12">
        <v>33</v>
      </c>
      <c r="C98" s="11" t="s">
        <v>145</v>
      </c>
      <c r="D98" s="11" t="s">
        <v>47</v>
      </c>
      <c r="E98" s="12" t="s">
        <v>110</v>
      </c>
      <c r="F98" s="11" t="s">
        <v>22</v>
      </c>
      <c r="G98">
        <f t="shared" si="4"/>
        <v>0</v>
      </c>
    </row>
    <row r="99" spans="1:7" x14ac:dyDescent="0.2">
      <c r="A99" t="str">
        <f t="shared" si="3"/>
        <v>JULIO DE ALMEIDA CALDAS-ABSOLUTO F (MAS)-TMB Estadual - 1ª Etapa - Carlos Barbosa/RS - 2025.</v>
      </c>
      <c r="B99" s="12">
        <v>33</v>
      </c>
      <c r="C99" s="11" t="s">
        <v>146</v>
      </c>
      <c r="D99" s="11" t="s">
        <v>128</v>
      </c>
      <c r="E99" s="12" t="s">
        <v>110</v>
      </c>
      <c r="F99" s="11" t="s">
        <v>22</v>
      </c>
      <c r="G99">
        <f t="shared" si="4"/>
        <v>0</v>
      </c>
    </row>
    <row r="100" spans="1:7" x14ac:dyDescent="0.2">
      <c r="A100" t="str">
        <f t="shared" si="3"/>
        <v>BRUNO OLIVEIRA DE SOUZA-ABSOLUTO F (MAS)-TMB Estadual - 1ª Etapa - Carlos Barbosa/RS - 2025.</v>
      </c>
      <c r="B100" s="12">
        <v>33</v>
      </c>
      <c r="C100" s="11" t="s">
        <v>147</v>
      </c>
      <c r="D100" s="11" t="s">
        <v>30</v>
      </c>
      <c r="E100" s="12" t="s">
        <v>110</v>
      </c>
      <c r="F100" s="11" t="s">
        <v>22</v>
      </c>
      <c r="G100">
        <f t="shared" si="4"/>
        <v>0</v>
      </c>
    </row>
    <row r="101" spans="1:7" x14ac:dyDescent="0.2">
      <c r="A101" t="str">
        <f t="shared" si="3"/>
        <v>MIGUEL DINIZ SONDA-ABSOLUTO F (MAS)-TMB Estadual - 1ª Etapa - Carlos Barbosa/RS - 2025.</v>
      </c>
      <c r="B101" s="12">
        <v>33</v>
      </c>
      <c r="C101" s="11" t="s">
        <v>148</v>
      </c>
      <c r="D101" s="11" t="s">
        <v>33</v>
      </c>
      <c r="E101" s="12" t="s">
        <v>110</v>
      </c>
      <c r="F101" s="11" t="s">
        <v>22</v>
      </c>
      <c r="G101">
        <f t="shared" si="4"/>
        <v>0</v>
      </c>
    </row>
    <row r="102" spans="1:7" x14ac:dyDescent="0.2">
      <c r="A102" t="str">
        <f t="shared" si="3"/>
        <v>CARLOS EDUARDO DOS SANTOS FLECK -ABSOLUTO F (MAS)-TMB Estadual - 1ª Etapa - Carlos Barbosa/RS - 2025.</v>
      </c>
      <c r="B102" s="12">
        <v>33</v>
      </c>
      <c r="C102" s="11" t="s">
        <v>149</v>
      </c>
      <c r="D102" s="11" t="s">
        <v>30</v>
      </c>
      <c r="E102" s="12" t="s">
        <v>110</v>
      </c>
      <c r="F102" s="11" t="s">
        <v>22</v>
      </c>
      <c r="G102">
        <f t="shared" si="4"/>
        <v>0</v>
      </c>
    </row>
    <row r="103" spans="1:7" x14ac:dyDescent="0.2">
      <c r="A103" t="str">
        <f t="shared" si="3"/>
        <v>RODRIGO PASA-ABSOLUTO F (MAS)-TMB Estadual - 1ª Etapa - Carlos Barbosa/RS - 2025.</v>
      </c>
      <c r="B103" s="12">
        <v>33</v>
      </c>
      <c r="C103" s="11" t="s">
        <v>150</v>
      </c>
      <c r="D103" s="11" t="s">
        <v>30</v>
      </c>
      <c r="E103" s="12" t="s">
        <v>110</v>
      </c>
      <c r="F103" s="11" t="s">
        <v>22</v>
      </c>
      <c r="G103">
        <f t="shared" si="4"/>
        <v>0</v>
      </c>
    </row>
    <row r="104" spans="1:7" x14ac:dyDescent="0.2">
      <c r="A104" t="str">
        <f t="shared" si="3"/>
        <v>MURILO SIMIONI MEZZALIRA-ABSOLUTO F (MAS)-TMB Estadual - 1ª Etapa - Carlos Barbosa/RS - 2025.</v>
      </c>
      <c r="B104" s="12">
        <v>33</v>
      </c>
      <c r="C104" s="11" t="s">
        <v>151</v>
      </c>
      <c r="D104" s="11" t="s">
        <v>91</v>
      </c>
      <c r="E104" s="12" t="s">
        <v>110</v>
      </c>
      <c r="F104" s="11" t="s">
        <v>22</v>
      </c>
      <c r="G104">
        <f t="shared" si="4"/>
        <v>0</v>
      </c>
    </row>
    <row r="105" spans="1:7" x14ac:dyDescent="0.2">
      <c r="A105" t="str">
        <f t="shared" si="3"/>
        <v>FELIPE CARDOZO DE OLIVEIRA -ABSOLUTO F (MAS)-TMB Estadual - 1ª Etapa - Carlos Barbosa/RS - 2025.</v>
      </c>
      <c r="B105" s="12">
        <v>33</v>
      </c>
      <c r="C105" s="11" t="s">
        <v>152</v>
      </c>
      <c r="D105" s="11" t="s">
        <v>61</v>
      </c>
      <c r="E105" s="12" t="s">
        <v>110</v>
      </c>
      <c r="F105" s="11" t="s">
        <v>22</v>
      </c>
      <c r="G105">
        <f t="shared" si="4"/>
        <v>0</v>
      </c>
    </row>
    <row r="106" spans="1:7" x14ac:dyDescent="0.2">
      <c r="A106" t="str">
        <f t="shared" si="3"/>
        <v>MATEUS ROCHA  OLIVEIRA-ABSOLUTO F (MAS)-TMB Estadual - 1ª Etapa - Carlos Barbosa/RS - 2025.</v>
      </c>
      <c r="B106" s="12">
        <v>33</v>
      </c>
      <c r="C106" s="11" t="s">
        <v>153</v>
      </c>
      <c r="D106" s="11" t="s">
        <v>27</v>
      </c>
      <c r="E106" s="12" t="s">
        <v>110</v>
      </c>
      <c r="F106" s="11" t="s">
        <v>22</v>
      </c>
      <c r="G106">
        <f t="shared" si="4"/>
        <v>0</v>
      </c>
    </row>
    <row r="107" spans="1:7" x14ac:dyDescent="0.2">
      <c r="A107" t="str">
        <f t="shared" si="3"/>
        <v>HENRIQUE MONTEGGIA DIAS-ABSOLUTO F (MAS)-TMB Estadual - 1ª Etapa - Carlos Barbosa/RS - 2025.</v>
      </c>
      <c r="B107" s="12">
        <v>33</v>
      </c>
      <c r="C107" s="11" t="s">
        <v>154</v>
      </c>
      <c r="D107" s="11" t="s">
        <v>30</v>
      </c>
      <c r="E107" s="12" t="s">
        <v>110</v>
      </c>
      <c r="F107" s="11" t="s">
        <v>22</v>
      </c>
      <c r="G107">
        <f t="shared" si="4"/>
        <v>0</v>
      </c>
    </row>
    <row r="108" spans="1:7" x14ac:dyDescent="0.2">
      <c r="A108" t="str">
        <f t="shared" si="3"/>
        <v>PEDRO MORSCH DA COSTA-ABSOLUTO F (MAS)-TMB Estadual - 1ª Etapa - Carlos Barbosa/RS - 2025.</v>
      </c>
      <c r="B108" s="12">
        <v>65</v>
      </c>
      <c r="C108" s="11" t="s">
        <v>155</v>
      </c>
      <c r="D108" s="11" t="s">
        <v>73</v>
      </c>
      <c r="E108" s="12" t="s">
        <v>110</v>
      </c>
      <c r="F108" s="11" t="s">
        <v>22</v>
      </c>
      <c r="G108">
        <f t="shared" si="4"/>
        <v>0</v>
      </c>
    </row>
    <row r="109" spans="1:7" x14ac:dyDescent="0.2">
      <c r="A109" t="str">
        <f t="shared" si="3"/>
        <v>EDUARDO SCHORR-ABSOLUTO F (MAS)-TMB Estadual - 1ª Etapa - Carlos Barbosa/RS - 2025.</v>
      </c>
      <c r="B109" s="12">
        <v>65</v>
      </c>
      <c r="C109" s="11" t="s">
        <v>156</v>
      </c>
      <c r="D109" s="11" t="s">
        <v>27</v>
      </c>
      <c r="E109" s="12" t="s">
        <v>110</v>
      </c>
      <c r="F109" s="11" t="s">
        <v>22</v>
      </c>
      <c r="G109">
        <f t="shared" si="4"/>
        <v>0</v>
      </c>
    </row>
    <row r="110" spans="1:7" x14ac:dyDescent="0.2">
      <c r="A110" t="str">
        <f t="shared" si="3"/>
        <v>MÁRCIO ANTONIO MINUSSO MACIEL-ABSOLUTO F (MAS)-TMB Estadual - 1ª Etapa - Carlos Barbosa/RS - 2025.</v>
      </c>
      <c r="B110" s="12">
        <v>65</v>
      </c>
      <c r="C110" s="11" t="s">
        <v>157</v>
      </c>
      <c r="D110" s="11" t="s">
        <v>20</v>
      </c>
      <c r="E110" s="12" t="s">
        <v>110</v>
      </c>
      <c r="F110" s="11" t="s">
        <v>22</v>
      </c>
      <c r="G110">
        <f t="shared" si="4"/>
        <v>0</v>
      </c>
    </row>
    <row r="111" spans="1:7" x14ac:dyDescent="0.2">
      <c r="A111" t="str">
        <f t="shared" si="3"/>
        <v>IURI DA SILVA MACHT-ABSOLUTO F (MAS)-TMB Estadual - 1ª Etapa - Carlos Barbosa/RS - 2025.</v>
      </c>
      <c r="B111" s="12">
        <v>65</v>
      </c>
      <c r="C111" s="11" t="s">
        <v>158</v>
      </c>
      <c r="D111" s="11" t="s">
        <v>51</v>
      </c>
      <c r="E111" s="12" t="s">
        <v>110</v>
      </c>
      <c r="F111" s="11" t="s">
        <v>22</v>
      </c>
      <c r="G111">
        <f t="shared" si="4"/>
        <v>0</v>
      </c>
    </row>
    <row r="112" spans="1:7" x14ac:dyDescent="0.2">
      <c r="A112" t="str">
        <f t="shared" si="3"/>
        <v>FÁBIO ANDRÉ FRANTZ-ABSOLUTO F (MAS)-TMB Estadual - 1ª Etapa - Carlos Barbosa/RS - 2025.</v>
      </c>
      <c r="B112" s="12">
        <v>65</v>
      </c>
      <c r="C112" s="11" t="s">
        <v>159</v>
      </c>
      <c r="D112" s="11" t="s">
        <v>30</v>
      </c>
      <c r="E112" s="12" t="s">
        <v>110</v>
      </c>
      <c r="F112" s="11" t="s">
        <v>22</v>
      </c>
      <c r="G112">
        <f t="shared" si="4"/>
        <v>0</v>
      </c>
    </row>
    <row r="113" spans="1:7" x14ac:dyDescent="0.2">
      <c r="A113" t="str">
        <f t="shared" si="3"/>
        <v>ROGÉRIO RIZZON-ABSOLUTO F (MAS)-TMB Estadual - 1ª Etapa - Carlos Barbosa/RS - 2025.</v>
      </c>
      <c r="B113" s="12">
        <v>65</v>
      </c>
      <c r="C113" s="11" t="s">
        <v>160</v>
      </c>
      <c r="D113" s="11" t="s">
        <v>44</v>
      </c>
      <c r="E113" s="12" t="s">
        <v>110</v>
      </c>
      <c r="F113" s="11" t="s">
        <v>22</v>
      </c>
      <c r="G113">
        <f t="shared" si="4"/>
        <v>0</v>
      </c>
    </row>
    <row r="114" spans="1:7" x14ac:dyDescent="0.2">
      <c r="A114" t="str">
        <f t="shared" si="3"/>
        <v>BRUNO VITOR BORN-ABSOLUTO F (MAS)-TMB Estadual - 1ª Etapa - Carlos Barbosa/RS - 2025.</v>
      </c>
      <c r="B114" s="12">
        <v>65</v>
      </c>
      <c r="C114" s="11" t="s">
        <v>161</v>
      </c>
      <c r="D114" s="11" t="s">
        <v>73</v>
      </c>
      <c r="E114" s="12" t="s">
        <v>110</v>
      </c>
      <c r="F114" s="11" t="s">
        <v>22</v>
      </c>
      <c r="G114">
        <f t="shared" si="4"/>
        <v>0</v>
      </c>
    </row>
    <row r="115" spans="1:7" x14ac:dyDescent="0.2">
      <c r="A115" t="str">
        <f t="shared" si="3"/>
        <v>SAMUEL LINN MACHADO-ABSOLUTO F (MAS)-TMB Estadual - 1ª Etapa - Carlos Barbosa/RS - 2025.</v>
      </c>
      <c r="B115" s="12">
        <v>65</v>
      </c>
      <c r="C115" s="11" t="s">
        <v>162</v>
      </c>
      <c r="D115" s="11" t="s">
        <v>33</v>
      </c>
      <c r="E115" s="12" t="s">
        <v>110</v>
      </c>
      <c r="F115" s="11" t="s">
        <v>22</v>
      </c>
      <c r="G115">
        <f t="shared" si="4"/>
        <v>0</v>
      </c>
    </row>
    <row r="116" spans="1:7" x14ac:dyDescent="0.2">
      <c r="A116" t="str">
        <f t="shared" si="3"/>
        <v>LUAN FONSECA GARCIA-ABSOLUTO F (MAS)-TMB Estadual - 1ª Etapa - Carlos Barbosa/RS - 2025.</v>
      </c>
      <c r="B116" s="12">
        <v>65</v>
      </c>
      <c r="C116" s="11" t="s">
        <v>163</v>
      </c>
      <c r="D116" s="11" t="s">
        <v>30</v>
      </c>
      <c r="E116" s="12" t="s">
        <v>110</v>
      </c>
      <c r="F116" s="11" t="s">
        <v>22</v>
      </c>
      <c r="G116">
        <f t="shared" si="4"/>
        <v>0</v>
      </c>
    </row>
    <row r="117" spans="1:7" x14ac:dyDescent="0.2">
      <c r="A117" t="str">
        <f t="shared" si="3"/>
        <v>CARLOS DANIEL ANGRIZANO DUVAL RODRIGUES-ABSOLUTO F (MAS)-TMB Estadual - 1ª Etapa - Carlos Barbosa/RS - 2025.</v>
      </c>
      <c r="B117" s="12">
        <v>65</v>
      </c>
      <c r="C117" s="11" t="s">
        <v>164</v>
      </c>
      <c r="D117" s="11" t="s">
        <v>128</v>
      </c>
      <c r="E117" s="12" t="s">
        <v>110</v>
      </c>
      <c r="F117" s="11" t="s">
        <v>22</v>
      </c>
      <c r="G117">
        <f t="shared" si="4"/>
        <v>0</v>
      </c>
    </row>
    <row r="118" spans="1:7" x14ac:dyDescent="0.2">
      <c r="A118" t="str">
        <f t="shared" si="3"/>
        <v>GUSTAVO DE ALMEIDA CALDAS-ABSOLUTO F (MAS)-TMB Estadual - 1ª Etapa - Carlos Barbosa/RS - 2025.</v>
      </c>
      <c r="B118" s="12">
        <v>65</v>
      </c>
      <c r="C118" s="11" t="s">
        <v>165</v>
      </c>
      <c r="D118" s="11" t="s">
        <v>128</v>
      </c>
      <c r="E118" s="12" t="s">
        <v>110</v>
      </c>
      <c r="F118" s="11" t="s">
        <v>22</v>
      </c>
      <c r="G118">
        <f t="shared" si="4"/>
        <v>0</v>
      </c>
    </row>
    <row r="119" spans="1:7" x14ac:dyDescent="0.2">
      <c r="A119" t="str">
        <f t="shared" si="3"/>
        <v>RENAN NUNES DA SILVA-ABSOLUTO F (MAS)-TMB Estadual - 1ª Etapa - Carlos Barbosa/RS - 2025.</v>
      </c>
      <c r="B119" s="12">
        <v>65</v>
      </c>
      <c r="C119" s="11" t="s">
        <v>166</v>
      </c>
      <c r="D119" s="11" t="s">
        <v>128</v>
      </c>
      <c r="E119" s="12" t="s">
        <v>110</v>
      </c>
      <c r="F119" s="11" t="s">
        <v>22</v>
      </c>
      <c r="G119">
        <f t="shared" si="4"/>
        <v>0</v>
      </c>
    </row>
    <row r="120" spans="1:7" x14ac:dyDescent="0.2">
      <c r="A120" t="str">
        <f t="shared" si="3"/>
        <v>ERITON LUIS AQUINO VETORETTI-ABSOLUTO F (MAS)-TMB Estadual - 1ª Etapa - Carlos Barbosa/RS - 2025.</v>
      </c>
      <c r="B120" s="12">
        <v>65</v>
      </c>
      <c r="C120" s="11" t="s">
        <v>167</v>
      </c>
      <c r="D120" s="11" t="s">
        <v>73</v>
      </c>
      <c r="E120" s="12" t="s">
        <v>110</v>
      </c>
      <c r="F120" s="11" t="s">
        <v>22</v>
      </c>
      <c r="G120">
        <f t="shared" si="4"/>
        <v>0</v>
      </c>
    </row>
    <row r="121" spans="1:7" x14ac:dyDescent="0.2">
      <c r="A121" t="str">
        <f t="shared" si="3"/>
        <v>ROQUE WAGNER-ABSOLUTO F (MAS)-TMB Estadual - 1ª Etapa - Carlos Barbosa/RS - 2025.</v>
      </c>
      <c r="B121" s="12">
        <v>65</v>
      </c>
      <c r="C121" s="11" t="s">
        <v>168</v>
      </c>
      <c r="D121" s="11" t="s">
        <v>73</v>
      </c>
      <c r="E121" s="12" t="s">
        <v>110</v>
      </c>
      <c r="F121" s="11" t="s">
        <v>22</v>
      </c>
      <c r="G121">
        <f t="shared" si="4"/>
        <v>0</v>
      </c>
    </row>
    <row r="122" spans="1:7" x14ac:dyDescent="0.2">
      <c r="A122" t="str">
        <f t="shared" si="3"/>
        <v>ARTHUR LOPES.WENDT -ABSOLUTO F (MAS)-TMB Estadual - 1ª Etapa - Carlos Barbosa/RS - 2025.</v>
      </c>
      <c r="B122" s="12">
        <v>65</v>
      </c>
      <c r="C122" s="11" t="s">
        <v>169</v>
      </c>
      <c r="D122" s="11" t="s">
        <v>73</v>
      </c>
      <c r="E122" s="12" t="s">
        <v>110</v>
      </c>
      <c r="F122" s="11" t="s">
        <v>22</v>
      </c>
      <c r="G122">
        <f t="shared" si="4"/>
        <v>0</v>
      </c>
    </row>
    <row r="123" spans="1:7" x14ac:dyDescent="0.2">
      <c r="A123" t="str">
        <f t="shared" si="3"/>
        <v>MATEUS DE SOUZA WOLKMER-ABSOLUTO F (MAS)-TMB Estadual - 1ª Etapa - Carlos Barbosa/RS - 2025.</v>
      </c>
      <c r="B123" s="12">
        <v>65</v>
      </c>
      <c r="C123" s="11" t="s">
        <v>170</v>
      </c>
      <c r="D123" s="11" t="s">
        <v>73</v>
      </c>
      <c r="E123" s="12" t="s">
        <v>110</v>
      </c>
      <c r="F123" s="11" t="s">
        <v>22</v>
      </c>
      <c r="G123">
        <f t="shared" si="4"/>
        <v>0</v>
      </c>
    </row>
    <row r="124" spans="1:7" ht="15" x14ac:dyDescent="0.25">
      <c r="A124" t="str">
        <f t="shared" si="3"/>
        <v>--</v>
      </c>
      <c r="B124" s="10" t="s">
        <v>171</v>
      </c>
      <c r="C124" s="11"/>
      <c r="D124" s="11"/>
      <c r="E124" s="11"/>
      <c r="F124" s="11"/>
      <c r="G124">
        <f t="shared" si="4"/>
        <v>0</v>
      </c>
    </row>
    <row r="125" spans="1:7" x14ac:dyDescent="0.2">
      <c r="A125" t="str">
        <f t="shared" si="3"/>
        <v>MARIA EDUARDA DO NASCIMENTO-ADULTO (FEM)-TMB Estadual - 1ª Etapa - Carlos Barbosa/RS - 2025.</v>
      </c>
      <c r="B125" s="12">
        <v>1</v>
      </c>
      <c r="C125" s="11" t="s">
        <v>38</v>
      </c>
      <c r="D125" s="11" t="s">
        <v>36</v>
      </c>
      <c r="E125" s="12" t="s">
        <v>172</v>
      </c>
      <c r="F125" s="11" t="s">
        <v>22</v>
      </c>
      <c r="G125">
        <f t="shared" si="4"/>
        <v>200</v>
      </c>
    </row>
    <row r="126" spans="1:7" x14ac:dyDescent="0.2">
      <c r="A126" t="str">
        <f t="shared" si="3"/>
        <v>BRENDA NATHALIA TRUJILLO ARENAS-ADULTO (FEM)-TMB Estadual - 1ª Etapa - Carlos Barbosa/RS - 2025.</v>
      </c>
      <c r="B126" s="12">
        <v>2</v>
      </c>
      <c r="C126" s="11" t="s">
        <v>58</v>
      </c>
      <c r="D126" s="11" t="s">
        <v>30</v>
      </c>
      <c r="E126" s="12" t="s">
        <v>172</v>
      </c>
      <c r="F126" s="11" t="s">
        <v>22</v>
      </c>
      <c r="G126">
        <f t="shared" si="4"/>
        <v>160</v>
      </c>
    </row>
    <row r="127" spans="1:7" x14ac:dyDescent="0.2">
      <c r="A127" t="str">
        <f t="shared" si="3"/>
        <v>AMANDA MOHR-ADULTO (FEM)-TMB Estadual - 1ª Etapa - Carlos Barbosa/RS - 2025.</v>
      </c>
      <c r="B127" s="12">
        <v>3</v>
      </c>
      <c r="C127" s="11" t="s">
        <v>65</v>
      </c>
      <c r="D127" s="11" t="s">
        <v>30</v>
      </c>
      <c r="E127" s="12" t="s">
        <v>172</v>
      </c>
      <c r="F127" s="11" t="s">
        <v>22</v>
      </c>
      <c r="G127">
        <f t="shared" si="4"/>
        <v>120</v>
      </c>
    </row>
    <row r="128" spans="1:7" x14ac:dyDescent="0.2">
      <c r="A128" t="str">
        <f t="shared" si="3"/>
        <v>LUÍSA CUNHA GONÇALVES-ADULTO (FEM)-TMB Estadual - 1ª Etapa - Carlos Barbosa/RS - 2025.</v>
      </c>
      <c r="B128" s="12">
        <v>3</v>
      </c>
      <c r="C128" s="11" t="s">
        <v>62</v>
      </c>
      <c r="D128" s="11" t="s">
        <v>30</v>
      </c>
      <c r="E128" s="12" t="s">
        <v>172</v>
      </c>
      <c r="F128" s="11" t="s">
        <v>22</v>
      </c>
      <c r="G128">
        <f t="shared" si="4"/>
        <v>120</v>
      </c>
    </row>
    <row r="129" spans="1:7" x14ac:dyDescent="0.2">
      <c r="A129" t="str">
        <f t="shared" si="3"/>
        <v>ESTELA MOSCHETTA EIDELWEIN-ADULTO (FEM)-TMB Estadual - 1ª Etapa - Carlos Barbosa/RS - 2025.</v>
      </c>
      <c r="B129" s="12">
        <v>5</v>
      </c>
      <c r="C129" s="11" t="s">
        <v>66</v>
      </c>
      <c r="D129" s="11" t="s">
        <v>30</v>
      </c>
      <c r="E129" s="12" t="s">
        <v>172</v>
      </c>
      <c r="F129" s="11" t="s">
        <v>22</v>
      </c>
      <c r="G129">
        <f t="shared" si="4"/>
        <v>60</v>
      </c>
    </row>
    <row r="130" spans="1:7" x14ac:dyDescent="0.2">
      <c r="A130" t="str">
        <f t="shared" si="3"/>
        <v>SABRINA CAGNIN MOSCHEN-ADULTO (FEM)-TMB Estadual - 1ª Etapa - Carlos Barbosa/RS - 2025.</v>
      </c>
      <c r="B130" s="12">
        <v>5</v>
      </c>
      <c r="C130" s="11" t="s">
        <v>35</v>
      </c>
      <c r="D130" s="11" t="s">
        <v>36</v>
      </c>
      <c r="E130" s="12" t="s">
        <v>172</v>
      </c>
      <c r="F130" s="11" t="s">
        <v>22</v>
      </c>
      <c r="G130">
        <f t="shared" si="4"/>
        <v>60</v>
      </c>
    </row>
    <row r="131" spans="1:7" ht="15" x14ac:dyDescent="0.25">
      <c r="A131" t="str">
        <f t="shared" ref="A131:A194" si="5">_xlfn.CONCAT(C131,"-",E131,"-",F131)</f>
        <v>--</v>
      </c>
      <c r="B131" s="10" t="s">
        <v>173</v>
      </c>
      <c r="C131" s="11"/>
      <c r="D131" s="11"/>
      <c r="E131" s="11"/>
      <c r="F131" s="11"/>
      <c r="G131">
        <f t="shared" si="4"/>
        <v>0</v>
      </c>
    </row>
    <row r="132" spans="1:7" x14ac:dyDescent="0.2">
      <c r="A132" t="str">
        <f t="shared" si="5"/>
        <v>GUSTAVO HENRIQUE RAMOS DA SILVA-ADULTO (MAS)-TMB Estadual - 1ª Etapa - Carlos Barbosa/RS - 2025.</v>
      </c>
      <c r="B132" s="12">
        <v>1</v>
      </c>
      <c r="C132" s="11" t="s">
        <v>48</v>
      </c>
      <c r="D132" s="11" t="s">
        <v>30</v>
      </c>
      <c r="E132" s="12" t="s">
        <v>174</v>
      </c>
      <c r="F132" s="11" t="s">
        <v>22</v>
      </c>
      <c r="G132">
        <f t="shared" si="4"/>
        <v>200</v>
      </c>
    </row>
    <row r="133" spans="1:7" x14ac:dyDescent="0.2">
      <c r="A133" t="str">
        <f t="shared" si="5"/>
        <v>LUÍS HENRIQUE OLCZEVSKI-ADULTO (MAS)-TMB Estadual - 1ª Etapa - Carlos Barbosa/RS - 2025.</v>
      </c>
      <c r="B133" s="12">
        <v>2</v>
      </c>
      <c r="C133" s="11" t="s">
        <v>52</v>
      </c>
      <c r="D133" s="11" t="s">
        <v>53</v>
      </c>
      <c r="E133" s="12" t="s">
        <v>174</v>
      </c>
      <c r="F133" s="11" t="s">
        <v>22</v>
      </c>
      <c r="G133">
        <f t="shared" si="4"/>
        <v>160</v>
      </c>
    </row>
    <row r="134" spans="1:7" x14ac:dyDescent="0.2">
      <c r="A134" t="str">
        <f t="shared" si="5"/>
        <v>PEDRO GOTTEMS-ADULTO (MAS)-TMB Estadual - 1ª Etapa - Carlos Barbosa/RS - 2025.</v>
      </c>
      <c r="B134" s="12">
        <v>3</v>
      </c>
      <c r="C134" s="11" t="s">
        <v>72</v>
      </c>
      <c r="D134" s="11" t="s">
        <v>73</v>
      </c>
      <c r="E134" s="12" t="s">
        <v>174</v>
      </c>
      <c r="F134" s="11" t="s">
        <v>22</v>
      </c>
      <c r="G134">
        <f t="shared" ref="G134:G197" si="6">IF(B134=1,200,IF(B134=2,160,IF(B134=3,120,IF(B134=5,60,IF(B134=6,60,IF(B134=7,60,IF(B134=8,60,0)))))))</f>
        <v>120</v>
      </c>
    </row>
    <row r="135" spans="1:7" x14ac:dyDescent="0.2">
      <c r="A135" t="str">
        <f t="shared" si="5"/>
        <v>ARTUR VARGAS DOS REIS-ADULTO (MAS)-TMB Estadual - 1ª Etapa - Carlos Barbosa/RS - 2025.</v>
      </c>
      <c r="B135" s="12">
        <v>3</v>
      </c>
      <c r="C135" s="11" t="s">
        <v>129</v>
      </c>
      <c r="D135" s="11" t="s">
        <v>20</v>
      </c>
      <c r="E135" s="12" t="s">
        <v>174</v>
      </c>
      <c r="F135" s="11" t="s">
        <v>22</v>
      </c>
      <c r="G135">
        <f t="shared" si="6"/>
        <v>120</v>
      </c>
    </row>
    <row r="136" spans="1:7" x14ac:dyDescent="0.2">
      <c r="A136" t="str">
        <f t="shared" si="5"/>
        <v>BRUNO RODRIGUES MACEDO-ADULTO (MAS)-TMB Estadual - 1ª Etapa - Carlos Barbosa/RS - 2025.</v>
      </c>
      <c r="B136" s="12">
        <v>5</v>
      </c>
      <c r="C136" s="11" t="s">
        <v>127</v>
      </c>
      <c r="D136" s="11" t="s">
        <v>128</v>
      </c>
      <c r="E136" s="12" t="s">
        <v>174</v>
      </c>
      <c r="F136" s="11" t="s">
        <v>22</v>
      </c>
      <c r="G136">
        <f t="shared" si="6"/>
        <v>60</v>
      </c>
    </row>
    <row r="137" spans="1:7" x14ac:dyDescent="0.2">
      <c r="A137" t="str">
        <f t="shared" si="5"/>
        <v>LEONARDO MARTINS-ADULTO (MAS)-TMB Estadual - 1ª Etapa - Carlos Barbosa/RS - 2025.</v>
      </c>
      <c r="B137" s="12">
        <v>5</v>
      </c>
      <c r="C137" s="11" t="s">
        <v>77</v>
      </c>
      <c r="D137" s="11" t="s">
        <v>73</v>
      </c>
      <c r="E137" s="12" t="s">
        <v>174</v>
      </c>
      <c r="F137" s="11" t="s">
        <v>22</v>
      </c>
      <c r="G137">
        <f t="shared" si="6"/>
        <v>60</v>
      </c>
    </row>
    <row r="138" spans="1:7" x14ac:dyDescent="0.2">
      <c r="A138" t="str">
        <f t="shared" si="5"/>
        <v>RENAN REMOR OLIVEIRA-ADULTO (MAS)-TMB Estadual - 1ª Etapa - Carlos Barbosa/RS - 2025.</v>
      </c>
      <c r="B138" s="12">
        <v>5</v>
      </c>
      <c r="C138" s="11" t="s">
        <v>88</v>
      </c>
      <c r="D138" s="11" t="s">
        <v>53</v>
      </c>
      <c r="E138" s="12" t="s">
        <v>174</v>
      </c>
      <c r="F138" s="11" t="s">
        <v>22</v>
      </c>
      <c r="G138">
        <f t="shared" si="6"/>
        <v>60</v>
      </c>
    </row>
    <row r="139" spans="1:7" x14ac:dyDescent="0.2">
      <c r="A139" t="str">
        <f t="shared" si="5"/>
        <v>RAFAEL DIEHL-ADULTO (MAS)-TMB Estadual - 1ª Etapa - Carlos Barbosa/RS - 2025.</v>
      </c>
      <c r="B139" s="12">
        <v>5</v>
      </c>
      <c r="C139" s="11" t="s">
        <v>141</v>
      </c>
      <c r="D139" s="11" t="s">
        <v>47</v>
      </c>
      <c r="E139" s="12" t="s">
        <v>174</v>
      </c>
      <c r="F139" s="11" t="s">
        <v>22</v>
      </c>
      <c r="G139">
        <f t="shared" si="6"/>
        <v>60</v>
      </c>
    </row>
    <row r="140" spans="1:7" x14ac:dyDescent="0.2">
      <c r="A140" t="str">
        <f t="shared" si="5"/>
        <v>RENAN NUNES DA SILVA-ADULTO (MAS)-TMB Estadual - 1ª Etapa - Carlos Barbosa/RS - 2025.</v>
      </c>
      <c r="B140" s="12">
        <v>9</v>
      </c>
      <c r="C140" s="11" t="s">
        <v>166</v>
      </c>
      <c r="D140" s="11" t="s">
        <v>128</v>
      </c>
      <c r="E140" s="12" t="s">
        <v>174</v>
      </c>
      <c r="F140" s="11" t="s">
        <v>22</v>
      </c>
      <c r="G140">
        <f t="shared" si="6"/>
        <v>0</v>
      </c>
    </row>
    <row r="141" spans="1:7" x14ac:dyDescent="0.2">
      <c r="A141" t="str">
        <f t="shared" si="5"/>
        <v>BRUNO OLIVEIRA DE SOUZA-ADULTO (MAS)-TMB Estadual - 1ª Etapa - Carlos Barbosa/RS - 2025.</v>
      </c>
      <c r="B141" s="12">
        <v>9</v>
      </c>
      <c r="C141" s="11" t="s">
        <v>147</v>
      </c>
      <c r="D141" s="11" t="s">
        <v>30</v>
      </c>
      <c r="E141" s="12" t="s">
        <v>174</v>
      </c>
      <c r="F141" s="11" t="s">
        <v>22</v>
      </c>
      <c r="G141">
        <f t="shared" si="6"/>
        <v>0</v>
      </c>
    </row>
    <row r="142" spans="1:7" x14ac:dyDescent="0.2">
      <c r="A142" t="str">
        <f t="shared" si="5"/>
        <v>ANDRÉ LEUCKERT CÍRIO-ADULTO (MAS)-TMB Estadual - 1ª Etapa - Carlos Barbosa/RS - 2025.</v>
      </c>
      <c r="B142" s="12">
        <v>9</v>
      </c>
      <c r="C142" s="11" t="s">
        <v>119</v>
      </c>
      <c r="D142" s="11" t="s">
        <v>36</v>
      </c>
      <c r="E142" s="12" t="s">
        <v>174</v>
      </c>
      <c r="F142" s="11" t="s">
        <v>22</v>
      </c>
      <c r="G142">
        <f t="shared" si="6"/>
        <v>0</v>
      </c>
    </row>
    <row r="143" spans="1:7" x14ac:dyDescent="0.2">
      <c r="A143" t="str">
        <f t="shared" si="5"/>
        <v>MURILO ROTTMANN BANDEIRA-ADULTO (MAS)-TMB Estadual - 1ª Etapa - Carlos Barbosa/RS - 2025.</v>
      </c>
      <c r="B143" s="12">
        <v>9</v>
      </c>
      <c r="C143" s="11" t="s">
        <v>175</v>
      </c>
      <c r="D143" s="11" t="s">
        <v>36</v>
      </c>
      <c r="E143" s="12" t="s">
        <v>174</v>
      </c>
      <c r="F143" s="11" t="s">
        <v>22</v>
      </c>
      <c r="G143">
        <f t="shared" si="6"/>
        <v>0</v>
      </c>
    </row>
    <row r="144" spans="1:7" ht="15" x14ac:dyDescent="0.25">
      <c r="A144" t="str">
        <f t="shared" si="5"/>
        <v>--</v>
      </c>
      <c r="B144" s="10" t="s">
        <v>176</v>
      </c>
      <c r="C144" s="11"/>
      <c r="D144" s="11"/>
      <c r="E144" s="11"/>
      <c r="F144" s="11"/>
      <c r="G144">
        <f t="shared" si="6"/>
        <v>0</v>
      </c>
    </row>
    <row r="145" spans="1:7" x14ac:dyDescent="0.2">
      <c r="A145" t="str">
        <f t="shared" si="5"/>
        <v>KALLYNA CIRINO FERNANDES-LADY 30-TMB Estadual - 1ª Etapa - Carlos Barbosa/RS - 2025.</v>
      </c>
      <c r="B145" s="12">
        <v>1</v>
      </c>
      <c r="C145" s="11" t="s">
        <v>37</v>
      </c>
      <c r="D145" s="11" t="s">
        <v>20</v>
      </c>
      <c r="E145" s="12" t="s">
        <v>177</v>
      </c>
      <c r="F145" s="11" t="s">
        <v>22</v>
      </c>
      <c r="G145">
        <f t="shared" si="6"/>
        <v>200</v>
      </c>
    </row>
    <row r="146" spans="1:7" x14ac:dyDescent="0.2">
      <c r="A146" t="str">
        <f t="shared" si="5"/>
        <v>LIJANE MIKOLASKI BELUSSO-LADY 30-TMB Estadual - 1ª Etapa - Carlos Barbosa/RS - 2025.</v>
      </c>
      <c r="B146" s="12">
        <v>2</v>
      </c>
      <c r="C146" s="11" t="s">
        <v>63</v>
      </c>
      <c r="D146" s="11" t="s">
        <v>20</v>
      </c>
      <c r="E146" s="12" t="s">
        <v>177</v>
      </c>
      <c r="F146" s="11" t="s">
        <v>22</v>
      </c>
      <c r="G146">
        <f t="shared" si="6"/>
        <v>160</v>
      </c>
    </row>
    <row r="147" spans="1:7" x14ac:dyDescent="0.2">
      <c r="A147" t="str">
        <f t="shared" si="5"/>
        <v>JULIA FONSECA GARCIA-LADY 30-TMB Estadual - 1ª Etapa - Carlos Barbosa/RS - 2025.</v>
      </c>
      <c r="B147" s="12">
        <v>3</v>
      </c>
      <c r="C147" s="11" t="s">
        <v>67</v>
      </c>
      <c r="D147" s="11" t="s">
        <v>30</v>
      </c>
      <c r="E147" s="12" t="s">
        <v>177</v>
      </c>
      <c r="F147" s="11" t="s">
        <v>22</v>
      </c>
      <c r="G147">
        <f t="shared" si="6"/>
        <v>120</v>
      </c>
    </row>
    <row r="148" spans="1:7" x14ac:dyDescent="0.2">
      <c r="A148" t="str">
        <f t="shared" si="5"/>
        <v>ANDRÉIA DE GIACOMETTI-LADY 30-TMB Estadual - 1ª Etapa - Carlos Barbosa/RS - 2025.</v>
      </c>
      <c r="B148" s="12">
        <v>3</v>
      </c>
      <c r="C148" s="11" t="s">
        <v>70</v>
      </c>
      <c r="D148" s="11" t="s">
        <v>20</v>
      </c>
      <c r="E148" s="12" t="s">
        <v>177</v>
      </c>
      <c r="F148" s="11" t="s">
        <v>22</v>
      </c>
      <c r="G148">
        <f t="shared" si="6"/>
        <v>120</v>
      </c>
    </row>
    <row r="149" spans="1:7" ht="15" x14ac:dyDescent="0.25">
      <c r="A149" t="str">
        <f t="shared" si="5"/>
        <v>--</v>
      </c>
      <c r="B149" s="10" t="s">
        <v>178</v>
      </c>
      <c r="C149" s="11"/>
      <c r="D149" s="11"/>
      <c r="E149" s="11"/>
      <c r="F149" s="11"/>
      <c r="G149">
        <f t="shared" si="6"/>
        <v>0</v>
      </c>
    </row>
    <row r="150" spans="1:7" x14ac:dyDescent="0.2">
      <c r="A150" t="str">
        <f t="shared" si="5"/>
        <v>HUMBERTO EDUARDO CÂMARA SCHMIDT-SÊNIOR 30-TMB Estadual - 1ª Etapa - Carlos Barbosa/RS - 2025.</v>
      </c>
      <c r="B150" s="12">
        <v>1</v>
      </c>
      <c r="C150" s="11" t="s">
        <v>46</v>
      </c>
      <c r="D150" s="11" t="s">
        <v>47</v>
      </c>
      <c r="E150" s="12" t="s">
        <v>179</v>
      </c>
      <c r="F150" s="11" t="s">
        <v>22</v>
      </c>
      <c r="G150">
        <f t="shared" si="6"/>
        <v>200</v>
      </c>
    </row>
    <row r="151" spans="1:7" x14ac:dyDescent="0.2">
      <c r="A151" t="str">
        <f t="shared" si="5"/>
        <v>ADRIANO PREIS-SÊNIOR 30-TMB Estadual - 1ª Etapa - Carlos Barbosa/RS - 2025.</v>
      </c>
      <c r="B151" s="12">
        <v>2</v>
      </c>
      <c r="C151" s="11" t="s">
        <v>50</v>
      </c>
      <c r="D151" s="11" t="s">
        <v>51</v>
      </c>
      <c r="E151" s="12" t="s">
        <v>179</v>
      </c>
      <c r="F151" s="11" t="s">
        <v>22</v>
      </c>
      <c r="G151">
        <f t="shared" si="6"/>
        <v>160</v>
      </c>
    </row>
    <row r="152" spans="1:7" x14ac:dyDescent="0.2">
      <c r="A152" t="str">
        <f t="shared" si="5"/>
        <v>JOÃO VINÍCIUS BATISTA VALENÇA-SÊNIOR 30-TMB Estadual - 1ª Etapa - Carlos Barbosa/RS - 2025.</v>
      </c>
      <c r="B152" s="12">
        <v>3</v>
      </c>
      <c r="C152" s="11" t="s">
        <v>78</v>
      </c>
      <c r="D152" s="11" t="s">
        <v>36</v>
      </c>
      <c r="E152" s="12" t="s">
        <v>179</v>
      </c>
      <c r="F152" s="11" t="s">
        <v>22</v>
      </c>
      <c r="G152">
        <f t="shared" si="6"/>
        <v>120</v>
      </c>
    </row>
    <row r="153" spans="1:7" x14ac:dyDescent="0.2">
      <c r="A153" t="str">
        <f t="shared" si="5"/>
        <v>DIOGO FRANCISCO NOGUEIRA ARAÚJO-SÊNIOR 30-TMB Estadual - 1ª Etapa - Carlos Barbosa/RS - 2025.</v>
      </c>
      <c r="B153" s="12">
        <v>3</v>
      </c>
      <c r="C153" s="11" t="s">
        <v>180</v>
      </c>
      <c r="D153" s="11" t="s">
        <v>36</v>
      </c>
      <c r="E153" s="12" t="s">
        <v>179</v>
      </c>
      <c r="F153" s="11" t="s">
        <v>22</v>
      </c>
      <c r="G153">
        <f t="shared" si="6"/>
        <v>120</v>
      </c>
    </row>
    <row r="154" spans="1:7" x14ac:dyDescent="0.2">
      <c r="A154" t="str">
        <f t="shared" si="5"/>
        <v>TIAGO DA SILVA -SÊNIOR 30-TMB Estadual - 1ª Etapa - Carlos Barbosa/RS - 2025.</v>
      </c>
      <c r="B154" s="12">
        <v>5</v>
      </c>
      <c r="C154" s="11" t="s">
        <v>75</v>
      </c>
      <c r="D154" s="11" t="s">
        <v>47</v>
      </c>
      <c r="E154" s="12" t="s">
        <v>179</v>
      </c>
      <c r="F154" s="11" t="s">
        <v>22</v>
      </c>
      <c r="G154">
        <f t="shared" si="6"/>
        <v>60</v>
      </c>
    </row>
    <row r="155" spans="1:7" x14ac:dyDescent="0.2">
      <c r="A155" t="str">
        <f t="shared" si="5"/>
        <v>ARTHUR LAVALL DIAS-SÊNIOR 30-TMB Estadual - 1ª Etapa - Carlos Barbosa/RS - 2025.</v>
      </c>
      <c r="B155" s="12">
        <v>5</v>
      </c>
      <c r="C155" s="11" t="s">
        <v>114</v>
      </c>
      <c r="D155" s="11" t="s">
        <v>27</v>
      </c>
      <c r="E155" s="12" t="s">
        <v>179</v>
      </c>
      <c r="F155" s="11" t="s">
        <v>22</v>
      </c>
      <c r="G155">
        <f t="shared" si="6"/>
        <v>60</v>
      </c>
    </row>
    <row r="156" spans="1:7" x14ac:dyDescent="0.2">
      <c r="A156" t="str">
        <f t="shared" si="5"/>
        <v>THIAGO FERREIRA PRESTES DOS SANTOS-SÊNIOR 30-TMB Estadual - 1ª Etapa - Carlos Barbosa/RS - 2025.</v>
      </c>
      <c r="B156" s="12">
        <v>5</v>
      </c>
      <c r="C156" s="11" t="s">
        <v>97</v>
      </c>
      <c r="D156" s="11" t="s">
        <v>27</v>
      </c>
      <c r="E156" s="12" t="s">
        <v>179</v>
      </c>
      <c r="F156" s="11" t="s">
        <v>22</v>
      </c>
      <c r="G156">
        <f t="shared" si="6"/>
        <v>60</v>
      </c>
    </row>
    <row r="157" spans="1:7" x14ac:dyDescent="0.2">
      <c r="A157" t="str">
        <f t="shared" si="5"/>
        <v>MATHEUS BASSEDONI DOSSENA-SÊNIOR 30-TMB Estadual - 1ª Etapa - Carlos Barbosa/RS - 2025.</v>
      </c>
      <c r="B157" s="12">
        <v>5</v>
      </c>
      <c r="C157" s="11" t="s">
        <v>122</v>
      </c>
      <c r="D157" s="11" t="s">
        <v>30</v>
      </c>
      <c r="E157" s="12" t="s">
        <v>179</v>
      </c>
      <c r="F157" s="11" t="s">
        <v>22</v>
      </c>
      <c r="G157">
        <f t="shared" si="6"/>
        <v>60</v>
      </c>
    </row>
    <row r="158" spans="1:7" x14ac:dyDescent="0.2">
      <c r="A158" t="str">
        <f t="shared" si="5"/>
        <v>ROBSON LUIS OLBERMANN-SÊNIOR 30-TMB Estadual - 1ª Etapa - Carlos Barbosa/RS - 2025.</v>
      </c>
      <c r="B158" s="12">
        <v>9</v>
      </c>
      <c r="C158" s="11" t="s">
        <v>115</v>
      </c>
      <c r="D158" s="11" t="s">
        <v>27</v>
      </c>
      <c r="E158" s="12" t="s">
        <v>179</v>
      </c>
      <c r="F158" s="11" t="s">
        <v>22</v>
      </c>
      <c r="G158">
        <f t="shared" si="6"/>
        <v>0</v>
      </c>
    </row>
    <row r="159" spans="1:7" x14ac:dyDescent="0.2">
      <c r="A159" t="str">
        <f t="shared" si="5"/>
        <v>ELSON WILLIAM DE MATOS-SÊNIOR 30-TMB Estadual - 1ª Etapa - Carlos Barbosa/RS - 2025.</v>
      </c>
      <c r="B159" s="12">
        <v>9</v>
      </c>
      <c r="C159" s="11" t="s">
        <v>121</v>
      </c>
      <c r="D159" s="11" t="s">
        <v>30</v>
      </c>
      <c r="E159" s="12" t="s">
        <v>179</v>
      </c>
      <c r="F159" s="11" t="s">
        <v>22</v>
      </c>
      <c r="G159">
        <f t="shared" si="6"/>
        <v>0</v>
      </c>
    </row>
    <row r="160" spans="1:7" x14ac:dyDescent="0.2">
      <c r="A160" t="str">
        <f t="shared" si="5"/>
        <v>EDUARDO LEVANDOVSKI-SÊNIOR 30-TMB Estadual - 1ª Etapa - Carlos Barbosa/RS - 2025.</v>
      </c>
      <c r="B160" s="12">
        <v>17</v>
      </c>
      <c r="C160" s="11" t="s">
        <v>135</v>
      </c>
      <c r="D160" s="11" t="s">
        <v>30</v>
      </c>
      <c r="E160" s="12" t="s">
        <v>179</v>
      </c>
      <c r="F160" s="11" t="s">
        <v>22</v>
      </c>
      <c r="G160">
        <f t="shared" si="6"/>
        <v>0</v>
      </c>
    </row>
    <row r="161" spans="1:7" x14ac:dyDescent="0.2">
      <c r="A161" t="str">
        <f t="shared" si="5"/>
        <v>LUAN FONSECA GARCIA-SÊNIOR 30-TMB Estadual - 1ª Etapa - Carlos Barbosa/RS - 2025.</v>
      </c>
      <c r="B161" s="12">
        <v>17</v>
      </c>
      <c r="C161" s="11" t="s">
        <v>163</v>
      </c>
      <c r="D161" s="11" t="s">
        <v>30</v>
      </c>
      <c r="E161" s="12" t="s">
        <v>179</v>
      </c>
      <c r="F161" s="11" t="s">
        <v>22</v>
      </c>
      <c r="G161">
        <f t="shared" si="6"/>
        <v>0</v>
      </c>
    </row>
    <row r="162" spans="1:7" x14ac:dyDescent="0.2">
      <c r="A162" t="str">
        <f t="shared" si="5"/>
        <v>RODRIGO PASA-SÊNIOR 30-TMB Estadual - 1ª Etapa - Carlos Barbosa/RS - 2025.</v>
      </c>
      <c r="B162" s="12">
        <v>17</v>
      </c>
      <c r="C162" s="11" t="s">
        <v>150</v>
      </c>
      <c r="D162" s="11" t="s">
        <v>30</v>
      </c>
      <c r="E162" s="12" t="s">
        <v>179</v>
      </c>
      <c r="F162" s="11" t="s">
        <v>22</v>
      </c>
      <c r="G162">
        <f t="shared" si="6"/>
        <v>0</v>
      </c>
    </row>
    <row r="163" spans="1:7" x14ac:dyDescent="0.2">
      <c r="A163" t="str">
        <f t="shared" si="5"/>
        <v>HENRIQUE SANTOS DE SOUZA-SÊNIOR 30-TMB Estadual - 1ª Etapa - Carlos Barbosa/RS - 2025.</v>
      </c>
      <c r="B163" s="12">
        <v>17</v>
      </c>
      <c r="C163" s="11" t="s">
        <v>145</v>
      </c>
      <c r="D163" s="11" t="s">
        <v>47</v>
      </c>
      <c r="E163" s="12" t="s">
        <v>179</v>
      </c>
      <c r="F163" s="11" t="s">
        <v>22</v>
      </c>
      <c r="G163">
        <f t="shared" si="6"/>
        <v>0</v>
      </c>
    </row>
    <row r="164" spans="1:7" x14ac:dyDescent="0.2">
      <c r="A164" t="str">
        <f t="shared" si="5"/>
        <v>MÁRCIO ANTONIO MINUSSO MACIEL-SÊNIOR 30-TMB Estadual - 1ª Etapa - Carlos Barbosa/RS - 2025.</v>
      </c>
      <c r="B164" s="12">
        <v>17</v>
      </c>
      <c r="C164" s="11" t="s">
        <v>157</v>
      </c>
      <c r="D164" s="11" t="s">
        <v>20</v>
      </c>
      <c r="E164" s="12" t="s">
        <v>179</v>
      </c>
      <c r="F164" s="11" t="s">
        <v>22</v>
      </c>
      <c r="G164">
        <f t="shared" si="6"/>
        <v>0</v>
      </c>
    </row>
    <row r="165" spans="1:7" ht="15" x14ac:dyDescent="0.25">
      <c r="A165" t="str">
        <f t="shared" si="5"/>
        <v>--</v>
      </c>
      <c r="B165" s="10" t="s">
        <v>181</v>
      </c>
      <c r="C165" s="11"/>
      <c r="D165" s="11"/>
      <c r="E165" s="11"/>
      <c r="F165" s="11"/>
      <c r="G165">
        <f t="shared" si="6"/>
        <v>0</v>
      </c>
    </row>
    <row r="166" spans="1:7" x14ac:dyDescent="0.2">
      <c r="A166" t="str">
        <f t="shared" si="5"/>
        <v>HENRIQUE CLAIN IBING BUENO-SUB-09 MAS-TMB Estadual - 1ª Etapa - Carlos Barbosa/RS - 2025.</v>
      </c>
      <c r="B166" s="12">
        <v>1</v>
      </c>
      <c r="C166" s="11" t="s">
        <v>182</v>
      </c>
      <c r="D166" s="11" t="s">
        <v>53</v>
      </c>
      <c r="E166" s="12" t="s">
        <v>183</v>
      </c>
      <c r="F166" s="11" t="s">
        <v>22</v>
      </c>
      <c r="G166">
        <f t="shared" si="6"/>
        <v>200</v>
      </c>
    </row>
    <row r="167" spans="1:7" x14ac:dyDescent="0.2">
      <c r="A167" t="str">
        <f t="shared" si="5"/>
        <v>LEONARDO MIKOLASKI BELUSSO-SUB-09 MAS-TMB Estadual - 1ª Etapa - Carlos Barbosa/RS - 2025.</v>
      </c>
      <c r="B167" s="12">
        <v>2</v>
      </c>
      <c r="C167" s="11" t="s">
        <v>184</v>
      </c>
      <c r="D167" s="11" t="s">
        <v>20</v>
      </c>
      <c r="E167" s="12" t="s">
        <v>183</v>
      </c>
      <c r="F167" s="11" t="s">
        <v>22</v>
      </c>
      <c r="G167">
        <f t="shared" si="6"/>
        <v>160</v>
      </c>
    </row>
    <row r="168" spans="1:7" x14ac:dyDescent="0.2">
      <c r="A168" t="str">
        <f t="shared" si="5"/>
        <v>THIAGO HENRIQUE TOMASINI-SUB-09 MAS-TMB Estadual - 1ª Etapa - Carlos Barbosa/RS - 2025.</v>
      </c>
      <c r="B168" s="12">
        <v>3</v>
      </c>
      <c r="C168" s="11" t="s">
        <v>185</v>
      </c>
      <c r="D168" s="11" t="s">
        <v>20</v>
      </c>
      <c r="E168" s="12" t="s">
        <v>183</v>
      </c>
      <c r="F168" s="11" t="s">
        <v>22</v>
      </c>
      <c r="G168">
        <f t="shared" si="6"/>
        <v>120</v>
      </c>
    </row>
    <row r="169" spans="1:7" x14ac:dyDescent="0.2">
      <c r="A169" t="str">
        <f t="shared" si="5"/>
        <v>ARTHUR ZANELLA BAGGIO-SUB-09 MAS-TMB Estadual - 1ª Etapa - Carlos Barbosa/RS - 2025.</v>
      </c>
      <c r="B169" s="12">
        <v>3</v>
      </c>
      <c r="C169" s="11" t="s">
        <v>186</v>
      </c>
      <c r="D169" s="11" t="s">
        <v>20</v>
      </c>
      <c r="E169" s="12" t="s">
        <v>183</v>
      </c>
      <c r="F169" s="11" t="s">
        <v>22</v>
      </c>
      <c r="G169">
        <f t="shared" si="6"/>
        <v>120</v>
      </c>
    </row>
    <row r="170" spans="1:7" ht="15" x14ac:dyDescent="0.25">
      <c r="A170" t="str">
        <f t="shared" si="5"/>
        <v>--</v>
      </c>
      <c r="B170" s="10" t="s">
        <v>18</v>
      </c>
      <c r="C170" s="11"/>
      <c r="D170" s="11"/>
      <c r="E170" s="11"/>
      <c r="F170" s="11"/>
      <c r="G170">
        <f t="shared" si="6"/>
        <v>0</v>
      </c>
    </row>
    <row r="171" spans="1:7" x14ac:dyDescent="0.2">
      <c r="A171" t="str">
        <f t="shared" si="5"/>
        <v>HELENA BRANDALISE-SUB-11 FEM-TMB Estadual - 1ª Etapa - Carlos Barbosa/RS - 2025.</v>
      </c>
      <c r="B171" s="12">
        <v>1</v>
      </c>
      <c r="C171" s="11" t="s">
        <v>19</v>
      </c>
      <c r="D171" s="11" t="s">
        <v>20</v>
      </c>
      <c r="E171" s="12" t="s">
        <v>21</v>
      </c>
      <c r="F171" s="11" t="s">
        <v>22</v>
      </c>
      <c r="G171">
        <f t="shared" si="6"/>
        <v>200</v>
      </c>
    </row>
    <row r="172" spans="1:7" x14ac:dyDescent="0.2">
      <c r="A172" t="str">
        <f t="shared" si="5"/>
        <v>ANA JÚLIA DE GIACOMETTI SCHOEFFER-SUB-11 FEM-TMB Estadual - 1ª Etapa - Carlos Barbosa/RS - 2025.</v>
      </c>
      <c r="B172" s="12">
        <v>2</v>
      </c>
      <c r="C172" s="11" t="s">
        <v>23</v>
      </c>
      <c r="D172" s="11" t="s">
        <v>20</v>
      </c>
      <c r="E172" s="12" t="s">
        <v>21</v>
      </c>
      <c r="F172" s="11" t="s">
        <v>22</v>
      </c>
      <c r="G172">
        <f t="shared" si="6"/>
        <v>160</v>
      </c>
    </row>
    <row r="173" spans="1:7" x14ac:dyDescent="0.2">
      <c r="A173" t="str">
        <f t="shared" si="5"/>
        <v>NATÁLIA TOTEL BORGES NUNES -SUB-11 FEM-TMB Estadual - 1ª Etapa - Carlos Barbosa/RS - 2025.</v>
      </c>
      <c r="B173" s="12">
        <v>3</v>
      </c>
      <c r="C173" s="11" t="s">
        <v>24</v>
      </c>
      <c r="D173" s="11" t="s">
        <v>20</v>
      </c>
      <c r="E173" s="12" t="s">
        <v>21</v>
      </c>
      <c r="F173" s="11" t="s">
        <v>22</v>
      </c>
      <c r="G173">
        <f t="shared" si="6"/>
        <v>120</v>
      </c>
    </row>
    <row r="174" spans="1:7" ht="15" x14ac:dyDescent="0.25">
      <c r="A174" t="str">
        <f t="shared" si="5"/>
        <v>--</v>
      </c>
      <c r="B174" s="10" t="s">
        <v>187</v>
      </c>
      <c r="C174" s="11"/>
      <c r="D174" s="11"/>
      <c r="E174" s="11"/>
      <c r="F174" s="11"/>
      <c r="G174">
        <f t="shared" si="6"/>
        <v>0</v>
      </c>
    </row>
    <row r="175" spans="1:7" x14ac:dyDescent="0.2">
      <c r="A175" t="str">
        <f t="shared" si="5"/>
        <v>MATHEUS TROJAHN FRANTZ-SUB-11 MAS-TMB Estadual - 1ª Etapa - Carlos Barbosa/RS - 2025.</v>
      </c>
      <c r="B175" s="12">
        <v>1</v>
      </c>
      <c r="C175" s="11" t="s">
        <v>188</v>
      </c>
      <c r="D175" s="11" t="s">
        <v>30</v>
      </c>
      <c r="E175" s="12" t="s">
        <v>189</v>
      </c>
      <c r="F175" s="11" t="s">
        <v>22</v>
      </c>
      <c r="G175">
        <f t="shared" si="6"/>
        <v>200</v>
      </c>
    </row>
    <row r="176" spans="1:7" x14ac:dyDescent="0.2">
      <c r="A176" t="str">
        <f t="shared" si="5"/>
        <v>HENRIQUE CLAIN IBING BUENO-SUB-11 MAS-TMB Estadual - 1ª Etapa - Carlos Barbosa/RS - 2025.</v>
      </c>
      <c r="B176" s="12">
        <v>2</v>
      </c>
      <c r="C176" s="11" t="s">
        <v>182</v>
      </c>
      <c r="D176" s="11" t="s">
        <v>53</v>
      </c>
      <c r="E176" s="12" t="s">
        <v>189</v>
      </c>
      <c r="F176" s="11" t="s">
        <v>22</v>
      </c>
      <c r="G176">
        <f t="shared" si="6"/>
        <v>160</v>
      </c>
    </row>
    <row r="177" spans="1:7" x14ac:dyDescent="0.2">
      <c r="A177" t="str">
        <f t="shared" si="5"/>
        <v>VICENTE GUERRA CARRA-SUB-11 MAS-TMB Estadual - 1ª Etapa - Carlos Barbosa/RS - 2025.</v>
      </c>
      <c r="B177" s="12">
        <v>3</v>
      </c>
      <c r="C177" s="11" t="s">
        <v>190</v>
      </c>
      <c r="D177" s="11" t="s">
        <v>20</v>
      </c>
      <c r="E177" s="12" t="s">
        <v>189</v>
      </c>
      <c r="F177" s="11" t="s">
        <v>22</v>
      </c>
      <c r="G177">
        <f t="shared" si="6"/>
        <v>120</v>
      </c>
    </row>
    <row r="178" spans="1:7" x14ac:dyDescent="0.2">
      <c r="A178" t="str">
        <f t="shared" si="5"/>
        <v>LEONARDO MIKOLASKI BELUSSO-SUB-11 MAS-TMB Estadual - 1ª Etapa - Carlos Barbosa/RS - 2025.</v>
      </c>
      <c r="B178" s="12">
        <v>3</v>
      </c>
      <c r="C178" s="11" t="s">
        <v>184</v>
      </c>
      <c r="D178" s="11" t="s">
        <v>20</v>
      </c>
      <c r="E178" s="12" t="s">
        <v>189</v>
      </c>
      <c r="F178" s="11" t="s">
        <v>22</v>
      </c>
      <c r="G178">
        <f t="shared" si="6"/>
        <v>120</v>
      </c>
    </row>
    <row r="179" spans="1:7" x14ac:dyDescent="0.2">
      <c r="A179" t="str">
        <f t="shared" si="5"/>
        <v>PABLO VALIM CARBONAI-SUB-11 MAS-TMB Estadual - 1ª Etapa - Carlos Barbosa/RS - 2025.</v>
      </c>
      <c r="B179" s="12">
        <v>5</v>
      </c>
      <c r="C179" s="11" t="s">
        <v>191</v>
      </c>
      <c r="D179" s="11" t="s">
        <v>30</v>
      </c>
      <c r="E179" s="12" t="s">
        <v>189</v>
      </c>
      <c r="F179" s="11" t="s">
        <v>22</v>
      </c>
      <c r="G179">
        <f t="shared" si="6"/>
        <v>60</v>
      </c>
    </row>
    <row r="180" spans="1:7" x14ac:dyDescent="0.2">
      <c r="A180" t="str">
        <f t="shared" si="5"/>
        <v>MIGUEL MARTINS MENDES-SUB-11 MAS-TMB Estadual - 1ª Etapa - Carlos Barbosa/RS - 2025.</v>
      </c>
      <c r="B180" s="12">
        <v>5</v>
      </c>
      <c r="C180" s="11" t="s">
        <v>192</v>
      </c>
      <c r="D180" s="11" t="s">
        <v>53</v>
      </c>
      <c r="E180" s="12" t="s">
        <v>189</v>
      </c>
      <c r="F180" s="11" t="s">
        <v>22</v>
      </c>
      <c r="G180">
        <f t="shared" si="6"/>
        <v>60</v>
      </c>
    </row>
    <row r="181" spans="1:7" x14ac:dyDescent="0.2">
      <c r="A181" t="str">
        <f t="shared" si="5"/>
        <v>BERNARDO DA SILVA ÁVILA-SUB-11 MAS-TMB Estadual - 1ª Etapa - Carlos Barbosa/RS - 2025.</v>
      </c>
      <c r="B181" s="12">
        <v>9</v>
      </c>
      <c r="C181" s="11" t="s">
        <v>193</v>
      </c>
      <c r="D181" s="11" t="s">
        <v>47</v>
      </c>
      <c r="E181" s="12" t="s">
        <v>189</v>
      </c>
      <c r="F181" s="11" t="s">
        <v>22</v>
      </c>
      <c r="G181">
        <f t="shared" si="6"/>
        <v>0</v>
      </c>
    </row>
    <row r="182" spans="1:7" x14ac:dyDescent="0.2">
      <c r="A182" t="str">
        <f t="shared" si="5"/>
        <v>RAFAEL PORTO LUCAS-SUB-11 MAS-TMB Estadual - 1ª Etapa - Carlos Barbosa/RS - 2025.</v>
      </c>
      <c r="B182" s="12">
        <v>9</v>
      </c>
      <c r="C182" s="11" t="s">
        <v>194</v>
      </c>
      <c r="D182" s="11" t="s">
        <v>128</v>
      </c>
      <c r="E182" s="12" t="s">
        <v>189</v>
      </c>
      <c r="F182" s="11" t="s">
        <v>22</v>
      </c>
      <c r="G182">
        <f t="shared" si="6"/>
        <v>0</v>
      </c>
    </row>
    <row r="183" spans="1:7" x14ac:dyDescent="0.2">
      <c r="A183" t="str">
        <f t="shared" si="5"/>
        <v>ARTHUR ZANELLA BAGGIO-SUB-11 MAS-TMB Estadual - 1ª Etapa - Carlos Barbosa/RS - 2025.</v>
      </c>
      <c r="B183" s="12">
        <v>9</v>
      </c>
      <c r="C183" s="11" t="s">
        <v>186</v>
      </c>
      <c r="D183" s="11" t="s">
        <v>20</v>
      </c>
      <c r="E183" s="12" t="s">
        <v>189</v>
      </c>
      <c r="F183" s="11" t="s">
        <v>22</v>
      </c>
      <c r="G183">
        <f t="shared" si="6"/>
        <v>0</v>
      </c>
    </row>
    <row r="184" spans="1:7" ht="15" x14ac:dyDescent="0.25">
      <c r="A184" t="str">
        <f t="shared" si="5"/>
        <v>--</v>
      </c>
      <c r="B184" s="10" t="s">
        <v>25</v>
      </c>
      <c r="C184" s="11"/>
      <c r="D184" s="11"/>
      <c r="E184" s="11"/>
      <c r="F184" s="11"/>
      <c r="G184">
        <f t="shared" si="6"/>
        <v>0</v>
      </c>
    </row>
    <row r="185" spans="1:7" x14ac:dyDescent="0.2">
      <c r="A185" t="str">
        <f t="shared" si="5"/>
        <v>ALICE DALLA CORTE-SUB-13 FEM-TMB Estadual - 1ª Etapa - Carlos Barbosa/RS - 2025.</v>
      </c>
      <c r="B185" s="12">
        <v>1</v>
      </c>
      <c r="C185" s="11" t="s">
        <v>26</v>
      </c>
      <c r="D185" s="11" t="s">
        <v>27</v>
      </c>
      <c r="E185" s="12" t="s">
        <v>28</v>
      </c>
      <c r="F185" s="11" t="s">
        <v>22</v>
      </c>
      <c r="G185">
        <f t="shared" si="6"/>
        <v>200</v>
      </c>
    </row>
    <row r="186" spans="1:7" x14ac:dyDescent="0.2">
      <c r="A186" t="str">
        <f t="shared" si="5"/>
        <v>VALENTINA JORGE YATSU-SUB-13 FEM-TMB Estadual - 1ª Etapa - Carlos Barbosa/RS - 2025.</v>
      </c>
      <c r="B186" s="12">
        <v>2</v>
      </c>
      <c r="C186" s="11" t="s">
        <v>29</v>
      </c>
      <c r="D186" s="11" t="s">
        <v>30</v>
      </c>
      <c r="E186" s="12" t="s">
        <v>28</v>
      </c>
      <c r="F186" s="11" t="s">
        <v>22</v>
      </c>
      <c r="G186">
        <f t="shared" si="6"/>
        <v>160</v>
      </c>
    </row>
    <row r="187" spans="1:7" x14ac:dyDescent="0.2">
      <c r="A187" t="str">
        <f t="shared" si="5"/>
        <v>HELENA BRANDALISE-SUB-13 FEM-TMB Estadual - 1ª Etapa - Carlos Barbosa/RS - 2025.</v>
      </c>
      <c r="B187" s="12">
        <v>3</v>
      </c>
      <c r="C187" s="11" t="s">
        <v>19</v>
      </c>
      <c r="D187" s="11" t="s">
        <v>20</v>
      </c>
      <c r="E187" s="12" t="s">
        <v>28</v>
      </c>
      <c r="F187" s="11" t="s">
        <v>22</v>
      </c>
      <c r="G187">
        <f t="shared" si="6"/>
        <v>120</v>
      </c>
    </row>
    <row r="188" spans="1:7" x14ac:dyDescent="0.2">
      <c r="A188" t="str">
        <f t="shared" si="5"/>
        <v>ANA JÚLIA DE GIACOMETTI SCHOEFFER-SUB-13 FEM-TMB Estadual - 1ª Etapa - Carlos Barbosa/RS - 2025.</v>
      </c>
      <c r="B188" s="12">
        <v>3</v>
      </c>
      <c r="C188" s="11" t="s">
        <v>23</v>
      </c>
      <c r="D188" s="11" t="s">
        <v>20</v>
      </c>
      <c r="E188" s="12" t="s">
        <v>28</v>
      </c>
      <c r="F188" s="11" t="s">
        <v>22</v>
      </c>
      <c r="G188">
        <f t="shared" si="6"/>
        <v>120</v>
      </c>
    </row>
    <row r="189" spans="1:7" ht="15" x14ac:dyDescent="0.25">
      <c r="A189" t="str">
        <f t="shared" si="5"/>
        <v>--</v>
      </c>
      <c r="B189" s="10" t="s">
        <v>195</v>
      </c>
      <c r="C189" s="11"/>
      <c r="D189" s="11"/>
      <c r="E189" s="11"/>
      <c r="F189" s="11"/>
      <c r="G189">
        <f t="shared" si="6"/>
        <v>0</v>
      </c>
    </row>
    <row r="190" spans="1:7" x14ac:dyDescent="0.2">
      <c r="A190" t="str">
        <f t="shared" si="5"/>
        <v>EDUARDO BRIZOLLA FRICK-SUB-13 MAS-TMB Estadual - 1ª Etapa - Carlos Barbosa/RS - 2025.</v>
      </c>
      <c r="B190" s="12">
        <v>1</v>
      </c>
      <c r="C190" s="11" t="s">
        <v>196</v>
      </c>
      <c r="D190" s="11" t="s">
        <v>53</v>
      </c>
      <c r="E190" s="12" t="s">
        <v>197</v>
      </c>
      <c r="F190" s="11" t="s">
        <v>22</v>
      </c>
      <c r="G190">
        <f t="shared" si="6"/>
        <v>200</v>
      </c>
    </row>
    <row r="191" spans="1:7" x14ac:dyDescent="0.2">
      <c r="A191" t="str">
        <f t="shared" si="5"/>
        <v>DAVI MULLER TRES PAN-SUB-13 MAS-TMB Estadual - 1ª Etapa - Carlos Barbosa/RS - 2025.</v>
      </c>
      <c r="B191" s="12">
        <v>2</v>
      </c>
      <c r="C191" s="11" t="s">
        <v>198</v>
      </c>
      <c r="D191" s="11" t="s">
        <v>61</v>
      </c>
      <c r="E191" s="12" t="s">
        <v>197</v>
      </c>
      <c r="F191" s="11" t="s">
        <v>22</v>
      </c>
      <c r="G191">
        <f t="shared" si="6"/>
        <v>160</v>
      </c>
    </row>
    <row r="192" spans="1:7" x14ac:dyDescent="0.2">
      <c r="A192" t="str">
        <f t="shared" si="5"/>
        <v>OTÁVIO COLOMBO DOS SANTOS-SUB-13 MAS-TMB Estadual - 1ª Etapa - Carlos Barbosa/RS - 2025.</v>
      </c>
      <c r="B192" s="12">
        <v>3</v>
      </c>
      <c r="C192" s="11" t="s">
        <v>199</v>
      </c>
      <c r="D192" s="11" t="s">
        <v>44</v>
      </c>
      <c r="E192" s="12" t="s">
        <v>197</v>
      </c>
      <c r="F192" s="11" t="s">
        <v>22</v>
      </c>
      <c r="G192">
        <f t="shared" si="6"/>
        <v>120</v>
      </c>
    </row>
    <row r="193" spans="1:7" x14ac:dyDescent="0.2">
      <c r="A193" t="str">
        <f t="shared" si="5"/>
        <v>HENRIQUE ZAUPA DORNELES-SUB-13 MAS-TMB Estadual - 1ª Etapa - Carlos Barbosa/RS - 2025.</v>
      </c>
      <c r="B193" s="12">
        <v>3</v>
      </c>
      <c r="C193" s="11" t="s">
        <v>200</v>
      </c>
      <c r="D193" s="11" t="s">
        <v>36</v>
      </c>
      <c r="E193" s="12" t="s">
        <v>197</v>
      </c>
      <c r="F193" s="11" t="s">
        <v>22</v>
      </c>
      <c r="G193">
        <f t="shared" si="6"/>
        <v>120</v>
      </c>
    </row>
    <row r="194" spans="1:7" x14ac:dyDescent="0.2">
      <c r="A194" t="str">
        <f t="shared" si="5"/>
        <v>LEONARDO BRANDALISE-SUB-13 MAS-TMB Estadual - 1ª Etapa - Carlos Barbosa/RS - 2025.</v>
      </c>
      <c r="B194" s="12">
        <v>5</v>
      </c>
      <c r="C194" s="11" t="s">
        <v>201</v>
      </c>
      <c r="D194" s="11" t="s">
        <v>20</v>
      </c>
      <c r="E194" s="12" t="s">
        <v>197</v>
      </c>
      <c r="F194" s="11" t="s">
        <v>22</v>
      </c>
      <c r="G194">
        <f t="shared" si="6"/>
        <v>60</v>
      </c>
    </row>
    <row r="195" spans="1:7" x14ac:dyDescent="0.2">
      <c r="A195" t="str">
        <f t="shared" ref="A195:A258" si="7">_xlfn.CONCAT(C195,"-",E195,"-",F195)</f>
        <v>JOÃO DIAS CAPILHEIRA-SUB-13 MAS-TMB Estadual - 1ª Etapa - Carlos Barbosa/RS - 2025.</v>
      </c>
      <c r="B195" s="12">
        <v>5</v>
      </c>
      <c r="C195" s="11" t="s">
        <v>202</v>
      </c>
      <c r="D195" s="11" t="s">
        <v>128</v>
      </c>
      <c r="E195" s="12" t="s">
        <v>197</v>
      </c>
      <c r="F195" s="11" t="s">
        <v>22</v>
      </c>
      <c r="G195">
        <f t="shared" si="6"/>
        <v>60</v>
      </c>
    </row>
    <row r="196" spans="1:7" x14ac:dyDescent="0.2">
      <c r="A196" t="str">
        <f t="shared" si="7"/>
        <v>ANTÔNIO FLORES DE SOUZA-SUB-13 MAS-TMB Estadual - 1ª Etapa - Carlos Barbosa/RS - 2025.</v>
      </c>
      <c r="B196" s="12">
        <v>5</v>
      </c>
      <c r="C196" s="11" t="s">
        <v>203</v>
      </c>
      <c r="D196" s="11" t="s">
        <v>36</v>
      </c>
      <c r="E196" s="12" t="s">
        <v>197</v>
      </c>
      <c r="F196" s="11" t="s">
        <v>22</v>
      </c>
      <c r="G196">
        <f t="shared" si="6"/>
        <v>60</v>
      </c>
    </row>
    <row r="197" spans="1:7" x14ac:dyDescent="0.2">
      <c r="A197" t="str">
        <f t="shared" si="7"/>
        <v>DAVY POLLI -SUB-13 MAS-TMB Estadual - 1ª Etapa - Carlos Barbosa/RS - 2025.</v>
      </c>
      <c r="B197" s="12">
        <v>5</v>
      </c>
      <c r="C197" s="11" t="s">
        <v>204</v>
      </c>
      <c r="D197" s="11" t="s">
        <v>51</v>
      </c>
      <c r="E197" s="12" t="s">
        <v>197</v>
      </c>
      <c r="F197" s="11" t="s">
        <v>22</v>
      </c>
      <c r="G197">
        <f t="shared" si="6"/>
        <v>60</v>
      </c>
    </row>
    <row r="198" spans="1:7" x14ac:dyDescent="0.2">
      <c r="A198" t="str">
        <f t="shared" si="7"/>
        <v>MATHEUS TROJAHN FRANTZ-SUB-13 MAS-TMB Estadual - 1ª Etapa - Carlos Barbosa/RS - 2025.</v>
      </c>
      <c r="B198" s="12">
        <v>9</v>
      </c>
      <c r="C198" s="11" t="s">
        <v>188</v>
      </c>
      <c r="D198" s="11" t="s">
        <v>30</v>
      </c>
      <c r="E198" s="12" t="s">
        <v>197</v>
      </c>
      <c r="F198" s="11" t="s">
        <v>22</v>
      </c>
      <c r="G198">
        <f t="shared" ref="G198:G261" si="8">IF(B198=1,200,IF(B198=2,160,IF(B198=3,120,IF(B198=5,60,IF(B198=6,60,IF(B198=7,60,IF(B198=8,60,0)))))))</f>
        <v>0</v>
      </c>
    </row>
    <row r="199" spans="1:7" x14ac:dyDescent="0.2">
      <c r="A199" t="str">
        <f t="shared" si="7"/>
        <v>BERNARDO SACHET MANFROI -SUB-13 MAS-TMB Estadual - 1ª Etapa - Carlos Barbosa/RS - 2025.</v>
      </c>
      <c r="B199" s="12">
        <v>9</v>
      </c>
      <c r="C199" s="11" t="s">
        <v>205</v>
      </c>
      <c r="D199" s="11" t="s">
        <v>20</v>
      </c>
      <c r="E199" s="12" t="s">
        <v>197</v>
      </c>
      <c r="F199" s="11" t="s">
        <v>22</v>
      </c>
      <c r="G199">
        <f t="shared" si="8"/>
        <v>0</v>
      </c>
    </row>
    <row r="200" spans="1:7" x14ac:dyDescent="0.2">
      <c r="A200" t="str">
        <f t="shared" si="7"/>
        <v>LUCAS CLAIN IBING BUENO-SUB-13 MAS-TMB Estadual - 1ª Etapa - Carlos Barbosa/RS - 2025.</v>
      </c>
      <c r="B200" s="12">
        <v>9</v>
      </c>
      <c r="C200" s="11" t="s">
        <v>206</v>
      </c>
      <c r="D200" s="11" t="s">
        <v>53</v>
      </c>
      <c r="E200" s="12" t="s">
        <v>197</v>
      </c>
      <c r="F200" s="11" t="s">
        <v>22</v>
      </c>
      <c r="G200">
        <f t="shared" si="8"/>
        <v>0</v>
      </c>
    </row>
    <row r="201" spans="1:7" x14ac:dyDescent="0.2">
      <c r="A201" t="str">
        <f t="shared" si="7"/>
        <v>BERNARDO DE MACEDO REUS-SUB-13 MAS-TMB Estadual - 1ª Etapa - Carlos Barbosa/RS - 2025.</v>
      </c>
      <c r="B201" s="12">
        <v>9</v>
      </c>
      <c r="C201" s="11" t="s">
        <v>207</v>
      </c>
      <c r="D201" s="11" t="s">
        <v>30</v>
      </c>
      <c r="E201" s="12" t="s">
        <v>197</v>
      </c>
      <c r="F201" s="11" t="s">
        <v>22</v>
      </c>
      <c r="G201">
        <f t="shared" si="8"/>
        <v>0</v>
      </c>
    </row>
    <row r="202" spans="1:7" x14ac:dyDescent="0.2">
      <c r="A202" t="str">
        <f t="shared" si="7"/>
        <v>RAFAEL PORTO LUCAS-SUB-13 MAS-TMB Estadual - 1ª Etapa - Carlos Barbosa/RS - 2025.</v>
      </c>
      <c r="B202" s="12">
        <v>9</v>
      </c>
      <c r="C202" s="11" t="s">
        <v>194</v>
      </c>
      <c r="D202" s="11" t="s">
        <v>128</v>
      </c>
      <c r="E202" s="12" t="s">
        <v>197</v>
      </c>
      <c r="F202" s="11" t="s">
        <v>22</v>
      </c>
      <c r="G202">
        <f t="shared" si="8"/>
        <v>0</v>
      </c>
    </row>
    <row r="203" spans="1:7" ht="15" x14ac:dyDescent="0.25">
      <c r="A203" t="str">
        <f t="shared" si="7"/>
        <v>--</v>
      </c>
      <c r="B203" s="10" t="s">
        <v>208</v>
      </c>
      <c r="C203" s="11"/>
      <c r="D203" s="11"/>
      <c r="E203" s="11"/>
      <c r="F203" s="11"/>
      <c r="G203">
        <f t="shared" si="8"/>
        <v>0</v>
      </c>
    </row>
    <row r="204" spans="1:7" x14ac:dyDescent="0.2">
      <c r="A204" t="str">
        <f t="shared" si="7"/>
        <v>BETINA ALMEIDA FONSECA -SUB-15 FEM-TMB Estadual - 1ª Etapa - Carlos Barbosa/RS - 2025.</v>
      </c>
      <c r="B204" s="12">
        <v>1</v>
      </c>
      <c r="C204" s="11" t="s">
        <v>39</v>
      </c>
      <c r="D204" s="11" t="s">
        <v>30</v>
      </c>
      <c r="E204" s="12" t="s">
        <v>209</v>
      </c>
      <c r="F204" s="11" t="s">
        <v>22</v>
      </c>
      <c r="G204">
        <f t="shared" si="8"/>
        <v>200</v>
      </c>
    </row>
    <row r="205" spans="1:7" x14ac:dyDescent="0.2">
      <c r="A205" t="str">
        <f t="shared" si="7"/>
        <v>GIULIANA DE ABREU-SUB-15 FEM-TMB Estadual - 1ª Etapa - Carlos Barbosa/RS - 2025.</v>
      </c>
      <c r="B205" s="12">
        <v>2</v>
      </c>
      <c r="C205" s="11" t="s">
        <v>60</v>
      </c>
      <c r="D205" s="11" t="s">
        <v>61</v>
      </c>
      <c r="E205" s="12" t="s">
        <v>209</v>
      </c>
      <c r="F205" s="11" t="s">
        <v>22</v>
      </c>
      <c r="G205">
        <f t="shared" si="8"/>
        <v>160</v>
      </c>
    </row>
    <row r="206" spans="1:7" x14ac:dyDescent="0.2">
      <c r="A206" t="str">
        <f t="shared" si="7"/>
        <v>ALICE DALLA CORTE-SUB-15 FEM-TMB Estadual - 1ª Etapa - Carlos Barbosa/RS - 2025.</v>
      </c>
      <c r="B206" s="12">
        <v>3</v>
      </c>
      <c r="C206" s="11" t="s">
        <v>26</v>
      </c>
      <c r="D206" s="11" t="s">
        <v>27</v>
      </c>
      <c r="E206" s="12" t="s">
        <v>209</v>
      </c>
      <c r="F206" s="11" t="s">
        <v>22</v>
      </c>
      <c r="G206">
        <f t="shared" si="8"/>
        <v>120</v>
      </c>
    </row>
    <row r="207" spans="1:7" ht="15" x14ac:dyDescent="0.25">
      <c r="A207" t="str">
        <f t="shared" si="7"/>
        <v>--</v>
      </c>
      <c r="B207" s="10" t="s">
        <v>210</v>
      </c>
      <c r="C207" s="11"/>
      <c r="D207" s="11"/>
      <c r="E207" s="11"/>
      <c r="F207" s="11"/>
      <c r="G207">
        <f t="shared" si="8"/>
        <v>0</v>
      </c>
    </row>
    <row r="208" spans="1:7" x14ac:dyDescent="0.2">
      <c r="A208" t="str">
        <f t="shared" si="7"/>
        <v>ARTUR FEHLBERG GRIMALDI CANDIDO-SUB-15 MAS-TMB Estadual - 1ª Etapa - Carlos Barbosa/RS - 2025.</v>
      </c>
      <c r="B208" s="12">
        <v>1</v>
      </c>
      <c r="C208" s="11" t="s">
        <v>211</v>
      </c>
      <c r="D208" s="11" t="s">
        <v>36</v>
      </c>
      <c r="E208" s="12" t="s">
        <v>212</v>
      </c>
      <c r="F208" s="11" t="s">
        <v>22</v>
      </c>
      <c r="G208">
        <f t="shared" si="8"/>
        <v>200</v>
      </c>
    </row>
    <row r="209" spans="1:7" x14ac:dyDescent="0.2">
      <c r="A209" t="str">
        <f t="shared" si="7"/>
        <v>LEONARDO DE SOUZA GIACOMELLI-SUB-15 MAS-TMB Estadual - 1ª Etapa - Carlos Barbosa/RS - 2025.</v>
      </c>
      <c r="B209" s="12">
        <v>2</v>
      </c>
      <c r="C209" s="11" t="s">
        <v>213</v>
      </c>
      <c r="D209" s="11" t="s">
        <v>44</v>
      </c>
      <c r="E209" s="12" t="s">
        <v>212</v>
      </c>
      <c r="F209" s="11" t="s">
        <v>22</v>
      </c>
      <c r="G209">
        <f t="shared" si="8"/>
        <v>160</v>
      </c>
    </row>
    <row r="210" spans="1:7" x14ac:dyDescent="0.2">
      <c r="A210" t="str">
        <f t="shared" si="7"/>
        <v>HENRIQUE ZAUPA DORNELES-SUB-15 MAS-TMB Estadual - 1ª Etapa - Carlos Barbosa/RS - 2025.</v>
      </c>
      <c r="B210" s="12">
        <v>3</v>
      </c>
      <c r="C210" s="11" t="s">
        <v>200</v>
      </c>
      <c r="D210" s="11" t="s">
        <v>36</v>
      </c>
      <c r="E210" s="12" t="s">
        <v>212</v>
      </c>
      <c r="F210" s="11" t="s">
        <v>22</v>
      </c>
      <c r="G210">
        <f t="shared" si="8"/>
        <v>120</v>
      </c>
    </row>
    <row r="211" spans="1:7" x14ac:dyDescent="0.2">
      <c r="A211" t="str">
        <f t="shared" si="7"/>
        <v>VINICIUS BASSO MOREIRA-SUB-15 MAS-TMB Estadual - 1ª Etapa - Carlos Barbosa/RS - 2025.</v>
      </c>
      <c r="B211" s="12">
        <v>3</v>
      </c>
      <c r="C211" s="11" t="s">
        <v>93</v>
      </c>
      <c r="D211" s="11" t="s">
        <v>27</v>
      </c>
      <c r="E211" s="12" t="s">
        <v>212</v>
      </c>
      <c r="F211" s="11" t="s">
        <v>22</v>
      </c>
      <c r="G211">
        <f t="shared" si="8"/>
        <v>120</v>
      </c>
    </row>
    <row r="212" spans="1:7" x14ac:dyDescent="0.2">
      <c r="A212" t="str">
        <f t="shared" si="7"/>
        <v>TOMAS FRANCISCO SUAREZ PIRIZ-SUB-15 MAS-TMB Estadual - 1ª Etapa - Carlos Barbosa/RS - 2025.</v>
      </c>
      <c r="B212" s="12">
        <v>5</v>
      </c>
      <c r="C212" s="11" t="s">
        <v>117</v>
      </c>
      <c r="D212" s="11" t="s">
        <v>27</v>
      </c>
      <c r="E212" s="12" t="s">
        <v>212</v>
      </c>
      <c r="F212" s="11" t="s">
        <v>22</v>
      </c>
      <c r="G212">
        <f t="shared" si="8"/>
        <v>60</v>
      </c>
    </row>
    <row r="213" spans="1:7" x14ac:dyDescent="0.2">
      <c r="A213" t="str">
        <f t="shared" si="7"/>
        <v>ARTHUR INACIO ARNOLD-SUB-15 MAS-TMB Estadual - 1ª Etapa - Carlos Barbosa/RS - 2025.</v>
      </c>
      <c r="B213" s="12">
        <v>5</v>
      </c>
      <c r="C213" s="11" t="s">
        <v>118</v>
      </c>
      <c r="D213" s="11" t="s">
        <v>33</v>
      </c>
      <c r="E213" s="12" t="s">
        <v>212</v>
      </c>
      <c r="F213" s="11" t="s">
        <v>22</v>
      </c>
      <c r="G213">
        <f t="shared" si="8"/>
        <v>60</v>
      </c>
    </row>
    <row r="214" spans="1:7" x14ac:dyDescent="0.2">
      <c r="A214" t="str">
        <f t="shared" si="7"/>
        <v>ANTÔNIO FLORES DE SOUZA-SUB-15 MAS-TMB Estadual - 1ª Etapa - Carlos Barbosa/RS - 2025.</v>
      </c>
      <c r="B214" s="12">
        <v>5</v>
      </c>
      <c r="C214" s="11" t="s">
        <v>203</v>
      </c>
      <c r="D214" s="11" t="s">
        <v>36</v>
      </c>
      <c r="E214" s="12" t="s">
        <v>212</v>
      </c>
      <c r="F214" s="11" t="s">
        <v>22</v>
      </c>
      <c r="G214">
        <f t="shared" si="8"/>
        <v>60</v>
      </c>
    </row>
    <row r="215" spans="1:7" x14ac:dyDescent="0.2">
      <c r="A215" t="str">
        <f t="shared" si="7"/>
        <v>EDUARDO BRIZOLLA FRICK-SUB-15 MAS-TMB Estadual - 1ª Etapa - Carlos Barbosa/RS - 2025.</v>
      </c>
      <c r="B215" s="12">
        <v>5</v>
      </c>
      <c r="C215" s="11" t="s">
        <v>196</v>
      </c>
      <c r="D215" s="11" t="s">
        <v>53</v>
      </c>
      <c r="E215" s="12" t="s">
        <v>212</v>
      </c>
      <c r="F215" s="11" t="s">
        <v>22</v>
      </c>
      <c r="G215">
        <f t="shared" si="8"/>
        <v>60</v>
      </c>
    </row>
    <row r="216" spans="1:7" x14ac:dyDescent="0.2">
      <c r="A216" t="str">
        <f t="shared" si="7"/>
        <v>DAVI MULLER TRES PAN-SUB-15 MAS-TMB Estadual - 1ª Etapa - Carlos Barbosa/RS - 2025.</v>
      </c>
      <c r="B216" s="12">
        <v>9</v>
      </c>
      <c r="C216" s="11" t="s">
        <v>198</v>
      </c>
      <c r="D216" s="11" t="s">
        <v>61</v>
      </c>
      <c r="E216" s="12" t="s">
        <v>212</v>
      </c>
      <c r="F216" s="11" t="s">
        <v>22</v>
      </c>
      <c r="G216">
        <f t="shared" si="8"/>
        <v>0</v>
      </c>
    </row>
    <row r="217" spans="1:7" x14ac:dyDescent="0.2">
      <c r="A217" t="str">
        <f t="shared" si="7"/>
        <v>JOÃO DIAS CAPILHEIRA-SUB-15 MAS-TMB Estadual - 1ª Etapa - Carlos Barbosa/RS - 2025.</v>
      </c>
      <c r="B217" s="12">
        <v>9</v>
      </c>
      <c r="C217" s="11" t="s">
        <v>202</v>
      </c>
      <c r="D217" s="11" t="s">
        <v>128</v>
      </c>
      <c r="E217" s="12" t="s">
        <v>212</v>
      </c>
      <c r="F217" s="11" t="s">
        <v>22</v>
      </c>
      <c r="G217">
        <f t="shared" si="8"/>
        <v>0</v>
      </c>
    </row>
    <row r="218" spans="1:7" x14ac:dyDescent="0.2">
      <c r="A218" t="str">
        <f t="shared" si="7"/>
        <v>LUCAS CLAIN IBING BUENO-SUB-15 MAS-TMB Estadual - 1ª Etapa - Carlos Barbosa/RS - 2025.</v>
      </c>
      <c r="B218" s="12">
        <v>17</v>
      </c>
      <c r="C218" s="11" t="s">
        <v>206</v>
      </c>
      <c r="D218" s="11" t="s">
        <v>53</v>
      </c>
      <c r="E218" s="12" t="s">
        <v>212</v>
      </c>
      <c r="F218" s="11" t="s">
        <v>22</v>
      </c>
      <c r="G218">
        <f t="shared" si="8"/>
        <v>0</v>
      </c>
    </row>
    <row r="219" spans="1:7" x14ac:dyDescent="0.2">
      <c r="A219" t="str">
        <f t="shared" si="7"/>
        <v>MIGUEL DINIZ SONDA-SUB-15 MAS-TMB Estadual - 1ª Etapa - Carlos Barbosa/RS - 2025.</v>
      </c>
      <c r="B219" s="12">
        <v>17</v>
      </c>
      <c r="C219" s="11" t="s">
        <v>148</v>
      </c>
      <c r="D219" s="11" t="s">
        <v>33</v>
      </c>
      <c r="E219" s="12" t="s">
        <v>212</v>
      </c>
      <c r="F219" s="11" t="s">
        <v>22</v>
      </c>
      <c r="G219">
        <f t="shared" si="8"/>
        <v>0</v>
      </c>
    </row>
    <row r="220" spans="1:7" x14ac:dyDescent="0.2">
      <c r="A220" t="str">
        <f t="shared" si="7"/>
        <v>SAMUEL LINN MACHADO-SUB-15 MAS-TMB Estadual - 1ª Etapa - Carlos Barbosa/RS - 2025.</v>
      </c>
      <c r="B220" s="12">
        <v>17</v>
      </c>
      <c r="C220" s="11" t="s">
        <v>162</v>
      </c>
      <c r="D220" s="11" t="s">
        <v>33</v>
      </c>
      <c r="E220" s="12" t="s">
        <v>212</v>
      </c>
      <c r="F220" s="11" t="s">
        <v>22</v>
      </c>
      <c r="G220">
        <f t="shared" si="8"/>
        <v>0</v>
      </c>
    </row>
    <row r="221" spans="1:7" x14ac:dyDescent="0.2">
      <c r="A221" t="str">
        <f t="shared" si="7"/>
        <v>PABLO MIGUEL CANTARELI-SUB-15 MAS-TMB Estadual - 1ª Etapa - Carlos Barbosa/RS - 2025.</v>
      </c>
      <c r="B221" s="12">
        <v>17</v>
      </c>
      <c r="C221" s="11" t="s">
        <v>103</v>
      </c>
      <c r="D221" s="11" t="s">
        <v>20</v>
      </c>
      <c r="E221" s="12" t="s">
        <v>212</v>
      </c>
      <c r="F221" s="11" t="s">
        <v>22</v>
      </c>
      <c r="G221">
        <f t="shared" si="8"/>
        <v>0</v>
      </c>
    </row>
    <row r="222" spans="1:7" x14ac:dyDescent="0.2">
      <c r="A222" t="str">
        <f t="shared" si="7"/>
        <v>AUGUSTO OLIBONI RODRIGUES -SUB-15 MAS-TMB Estadual - 1ª Etapa - Carlos Barbosa/RS - 2025.</v>
      </c>
      <c r="B222" s="12">
        <v>17</v>
      </c>
      <c r="C222" s="11" t="s">
        <v>137</v>
      </c>
      <c r="D222" s="11" t="s">
        <v>51</v>
      </c>
      <c r="E222" s="12" t="s">
        <v>212</v>
      </c>
      <c r="F222" s="11" t="s">
        <v>22</v>
      </c>
      <c r="G222">
        <f t="shared" si="8"/>
        <v>0</v>
      </c>
    </row>
    <row r="223" spans="1:7" x14ac:dyDescent="0.2">
      <c r="A223" t="str">
        <f t="shared" si="7"/>
        <v>MATEUS ARMANI MAIOLI SECCON VOLPATO-SUB-15 MAS-TMB Estadual - 1ª Etapa - Carlos Barbosa/RS - 2025.</v>
      </c>
      <c r="B223" s="12">
        <v>17</v>
      </c>
      <c r="C223" s="11" t="s">
        <v>102</v>
      </c>
      <c r="D223" s="11" t="s">
        <v>53</v>
      </c>
      <c r="E223" s="12" t="s">
        <v>212</v>
      </c>
      <c r="F223" s="11" t="s">
        <v>22</v>
      </c>
      <c r="G223">
        <f t="shared" si="8"/>
        <v>0</v>
      </c>
    </row>
    <row r="224" spans="1:7" x14ac:dyDescent="0.2">
      <c r="A224" t="str">
        <f t="shared" si="7"/>
        <v>DAVY POLLI -SUB-15 MAS-TMB Estadual - 1ª Etapa - Carlos Barbosa/RS - 2025.</v>
      </c>
      <c r="B224" s="12">
        <v>17</v>
      </c>
      <c r="C224" s="11" t="s">
        <v>204</v>
      </c>
      <c r="D224" s="11" t="s">
        <v>51</v>
      </c>
      <c r="E224" s="12" t="s">
        <v>212</v>
      </c>
      <c r="F224" s="11" t="s">
        <v>22</v>
      </c>
      <c r="G224">
        <f t="shared" si="8"/>
        <v>0</v>
      </c>
    </row>
    <row r="225" spans="1:7" ht="15" x14ac:dyDescent="0.25">
      <c r="A225" t="str">
        <f t="shared" si="7"/>
        <v>--</v>
      </c>
      <c r="B225" s="10" t="s">
        <v>214</v>
      </c>
      <c r="C225" s="11"/>
      <c r="D225" s="11"/>
      <c r="E225" s="11"/>
      <c r="F225" s="11"/>
      <c r="G225">
        <f t="shared" si="8"/>
        <v>0</v>
      </c>
    </row>
    <row r="226" spans="1:7" x14ac:dyDescent="0.2">
      <c r="A226" t="str">
        <f t="shared" si="7"/>
        <v>BERNARDO MUNIZ DA SILVA-SUB-19 MAS-TMB Estadual - 1ª Etapa - Carlos Barbosa/RS - 2025.</v>
      </c>
      <c r="B226" s="12">
        <v>1</v>
      </c>
      <c r="C226" s="11" t="s">
        <v>215</v>
      </c>
      <c r="D226" s="11" t="s">
        <v>36</v>
      </c>
      <c r="E226" s="12" t="s">
        <v>216</v>
      </c>
      <c r="F226" s="11" t="s">
        <v>22</v>
      </c>
      <c r="G226">
        <f t="shared" si="8"/>
        <v>200</v>
      </c>
    </row>
    <row r="227" spans="1:7" x14ac:dyDescent="0.2">
      <c r="A227" t="str">
        <f t="shared" si="7"/>
        <v>ARTUR FEHLBERG GRIMALDI CANDIDO-SUB-19 MAS-TMB Estadual - 1ª Etapa - Carlos Barbosa/RS - 2025.</v>
      </c>
      <c r="B227" s="12">
        <v>2</v>
      </c>
      <c r="C227" s="11" t="s">
        <v>211</v>
      </c>
      <c r="D227" s="11" t="s">
        <v>36</v>
      </c>
      <c r="E227" s="12" t="s">
        <v>216</v>
      </c>
      <c r="F227" s="11" t="s">
        <v>22</v>
      </c>
      <c r="G227">
        <f t="shared" si="8"/>
        <v>160</v>
      </c>
    </row>
    <row r="228" spans="1:7" x14ac:dyDescent="0.2">
      <c r="A228" t="str">
        <f t="shared" si="7"/>
        <v>DAVI RIGON MANTHEY-SUB-19 MAS-TMB Estadual - 1ª Etapa - Carlos Barbosa/RS - 2025.</v>
      </c>
      <c r="B228" s="12">
        <v>3</v>
      </c>
      <c r="C228" s="11" t="s">
        <v>217</v>
      </c>
      <c r="D228" s="11" t="s">
        <v>44</v>
      </c>
      <c r="E228" s="12" t="s">
        <v>216</v>
      </c>
      <c r="F228" s="11" t="s">
        <v>22</v>
      </c>
      <c r="G228">
        <f t="shared" si="8"/>
        <v>120</v>
      </c>
    </row>
    <row r="229" spans="1:7" x14ac:dyDescent="0.2">
      <c r="A229" t="str">
        <f t="shared" si="7"/>
        <v>LUIZ ARQUIMEDES DE CASTRO-SUB-19 MAS-TMB Estadual - 1ª Etapa - Carlos Barbosa/RS - 2025.</v>
      </c>
      <c r="B229" s="12">
        <v>3</v>
      </c>
      <c r="C229" s="11" t="s">
        <v>218</v>
      </c>
      <c r="D229" s="11" t="s">
        <v>51</v>
      </c>
      <c r="E229" s="12" t="s">
        <v>216</v>
      </c>
      <c r="F229" s="11" t="s">
        <v>22</v>
      </c>
      <c r="G229">
        <f t="shared" si="8"/>
        <v>120</v>
      </c>
    </row>
    <row r="230" spans="1:7" x14ac:dyDescent="0.2">
      <c r="A230" t="str">
        <f t="shared" si="7"/>
        <v>JOÃO FRANCISCO MONTEIRO VIEIRA-SUB-19 MAS-TMB Estadual - 1ª Etapa - Carlos Barbosa/RS - 2025.</v>
      </c>
      <c r="B230" s="12">
        <v>5</v>
      </c>
      <c r="C230" s="11" t="s">
        <v>124</v>
      </c>
      <c r="D230" s="11" t="s">
        <v>53</v>
      </c>
      <c r="E230" s="12" t="s">
        <v>216</v>
      </c>
      <c r="F230" s="11" t="s">
        <v>22</v>
      </c>
      <c r="G230">
        <f t="shared" si="8"/>
        <v>60</v>
      </c>
    </row>
    <row r="231" spans="1:7" x14ac:dyDescent="0.2">
      <c r="A231" t="str">
        <f t="shared" si="7"/>
        <v>LEONARDO DE SOUZA GIACOMELLI-SUB-19 MAS-TMB Estadual - 1ª Etapa - Carlos Barbosa/RS - 2025.</v>
      </c>
      <c r="B231" s="12">
        <v>5</v>
      </c>
      <c r="C231" s="11" t="s">
        <v>213</v>
      </c>
      <c r="D231" s="11" t="s">
        <v>44</v>
      </c>
      <c r="E231" s="12" t="s">
        <v>216</v>
      </c>
      <c r="F231" s="11" t="s">
        <v>22</v>
      </c>
      <c r="G231">
        <f t="shared" si="8"/>
        <v>60</v>
      </c>
    </row>
    <row r="232" spans="1:7" x14ac:dyDescent="0.2">
      <c r="A232" t="str">
        <f t="shared" si="7"/>
        <v>EMANUEL JUCHEM-SUB-19 MAS-TMB Estadual - 1ª Etapa - Carlos Barbosa/RS - 2025.</v>
      </c>
      <c r="B232" s="12">
        <v>9</v>
      </c>
      <c r="C232" s="11" t="s">
        <v>219</v>
      </c>
      <c r="D232" s="11" t="s">
        <v>51</v>
      </c>
      <c r="E232" s="12" t="s">
        <v>216</v>
      </c>
      <c r="F232" s="11" t="s">
        <v>22</v>
      </c>
      <c r="G232">
        <f t="shared" si="8"/>
        <v>0</v>
      </c>
    </row>
    <row r="233" spans="1:7" x14ac:dyDescent="0.2">
      <c r="A233" t="str">
        <f t="shared" si="7"/>
        <v>NICOLAS CAREGNATO KOWALSKI-SUB-19 MAS-TMB Estadual - 1ª Etapa - Carlos Barbosa/RS - 2025.</v>
      </c>
      <c r="B233" s="12">
        <v>9</v>
      </c>
      <c r="C233" s="11" t="s">
        <v>220</v>
      </c>
      <c r="D233" s="11" t="s">
        <v>44</v>
      </c>
      <c r="E233" s="12" t="s">
        <v>216</v>
      </c>
      <c r="F233" s="11" t="s">
        <v>22</v>
      </c>
      <c r="G233">
        <f t="shared" si="8"/>
        <v>0</v>
      </c>
    </row>
    <row r="234" spans="1:7" x14ac:dyDescent="0.2">
      <c r="A234" t="str">
        <f t="shared" si="7"/>
        <v>LUAN TREMARIN DA ROSA -SUB-19 MAS-TMB Estadual - 1ª Etapa - Carlos Barbosa/RS - 2025.</v>
      </c>
      <c r="B234" s="12">
        <v>9</v>
      </c>
      <c r="C234" s="11" t="s">
        <v>221</v>
      </c>
      <c r="D234" s="11" t="s">
        <v>47</v>
      </c>
      <c r="E234" s="12" t="s">
        <v>216</v>
      </c>
      <c r="F234" s="11" t="s">
        <v>22</v>
      </c>
      <c r="G234">
        <f t="shared" si="8"/>
        <v>0</v>
      </c>
    </row>
    <row r="235" spans="1:7" x14ac:dyDescent="0.2">
      <c r="A235" t="str">
        <f t="shared" si="7"/>
        <v>FILIPE MURARO KLEMENT -SUB-19 MAS-TMB Estadual - 1ª Etapa - Carlos Barbosa/RS - 2025.</v>
      </c>
      <c r="B235" s="12">
        <v>9</v>
      </c>
      <c r="C235" s="11" t="s">
        <v>222</v>
      </c>
      <c r="D235" s="11" t="s">
        <v>33</v>
      </c>
      <c r="E235" s="12" t="s">
        <v>216</v>
      </c>
      <c r="F235" s="11" t="s">
        <v>22</v>
      </c>
      <c r="G235">
        <f t="shared" si="8"/>
        <v>0</v>
      </c>
    </row>
    <row r="236" spans="1:7" ht="15" x14ac:dyDescent="0.25">
      <c r="A236" t="str">
        <f t="shared" si="7"/>
        <v>--</v>
      </c>
      <c r="B236" s="10" t="s">
        <v>223</v>
      </c>
      <c r="C236" s="11"/>
      <c r="D236" s="11"/>
      <c r="E236" s="11"/>
      <c r="F236" s="11"/>
      <c r="G236">
        <f t="shared" si="8"/>
        <v>0</v>
      </c>
    </row>
    <row r="237" spans="1:7" x14ac:dyDescent="0.2">
      <c r="A237" t="str">
        <f t="shared" si="7"/>
        <v>BRUNO ROTTMANN BANDEIRA-SUB-21 MAS-TMB Estadual - 1ª Etapa - Carlos Barbosa/RS - 2025.</v>
      </c>
      <c r="B237" s="12">
        <v>1</v>
      </c>
      <c r="C237" s="11" t="s">
        <v>41</v>
      </c>
      <c r="D237" s="11" t="s">
        <v>36</v>
      </c>
      <c r="E237" s="12" t="s">
        <v>224</v>
      </c>
      <c r="F237" s="11" t="s">
        <v>22</v>
      </c>
      <c r="G237">
        <f t="shared" si="8"/>
        <v>200</v>
      </c>
    </row>
    <row r="238" spans="1:7" x14ac:dyDescent="0.2">
      <c r="A238" t="str">
        <f t="shared" si="7"/>
        <v>EDUARDO DA SILVA NUNES-SUB-21 MAS-TMB Estadual - 1ª Etapa - Carlos Barbosa/RS - 2025.</v>
      </c>
      <c r="B238" s="12">
        <v>2</v>
      </c>
      <c r="C238" s="11" t="s">
        <v>45</v>
      </c>
      <c r="D238" s="11" t="s">
        <v>36</v>
      </c>
      <c r="E238" s="12" t="s">
        <v>224</v>
      </c>
      <c r="F238" s="11" t="s">
        <v>22</v>
      </c>
      <c r="G238">
        <f t="shared" si="8"/>
        <v>160</v>
      </c>
    </row>
    <row r="239" spans="1:7" x14ac:dyDescent="0.2">
      <c r="A239" t="str">
        <f t="shared" si="7"/>
        <v>LUIZ ARQUIMEDES DE CASTRO-SUB-21 MAS-TMB Estadual - 1ª Etapa - Carlos Barbosa/RS - 2025.</v>
      </c>
      <c r="B239" s="12">
        <v>3</v>
      </c>
      <c r="C239" s="11" t="s">
        <v>218</v>
      </c>
      <c r="D239" s="11" t="s">
        <v>51</v>
      </c>
      <c r="E239" s="12" t="s">
        <v>224</v>
      </c>
      <c r="F239" s="11" t="s">
        <v>22</v>
      </c>
      <c r="G239">
        <f t="shared" si="8"/>
        <v>120</v>
      </c>
    </row>
    <row r="240" spans="1:7" x14ac:dyDescent="0.2">
      <c r="A240" t="str">
        <f t="shared" si="7"/>
        <v>NICOLAS CAREGNATO KOWALSKI-SUB-21 MAS-TMB Estadual - 1ª Etapa - Carlos Barbosa/RS - 2025.</v>
      </c>
      <c r="B240" s="12">
        <v>3</v>
      </c>
      <c r="C240" s="11" t="s">
        <v>220</v>
      </c>
      <c r="D240" s="11" t="s">
        <v>44</v>
      </c>
      <c r="E240" s="12" t="s">
        <v>224</v>
      </c>
      <c r="F240" s="11" t="s">
        <v>22</v>
      </c>
      <c r="G240">
        <f t="shared" si="8"/>
        <v>120</v>
      </c>
    </row>
    <row r="241" spans="1:7" x14ac:dyDescent="0.2">
      <c r="A241" t="str">
        <f t="shared" si="7"/>
        <v>DAVI RIGON MANTHEY-SUB-21 MAS-TMB Estadual - 1ª Etapa - Carlos Barbosa/RS - 2025.</v>
      </c>
      <c r="B241" s="12">
        <v>5</v>
      </c>
      <c r="C241" s="11" t="s">
        <v>217</v>
      </c>
      <c r="D241" s="11" t="s">
        <v>44</v>
      </c>
      <c r="E241" s="12" t="s">
        <v>224</v>
      </c>
      <c r="F241" s="11" t="s">
        <v>22</v>
      </c>
      <c r="G241">
        <f t="shared" si="8"/>
        <v>60</v>
      </c>
    </row>
    <row r="242" spans="1:7" x14ac:dyDescent="0.2">
      <c r="A242" t="str">
        <f t="shared" si="7"/>
        <v>ARTHUR BRANDELLI TUMELERO-SUB-21 MAS-TMB Estadual - 1ª Etapa - Carlos Barbosa/RS - 2025.</v>
      </c>
      <c r="B242" s="12">
        <v>5</v>
      </c>
      <c r="C242" s="11" t="s">
        <v>76</v>
      </c>
      <c r="D242" s="11" t="s">
        <v>44</v>
      </c>
      <c r="E242" s="12" t="s">
        <v>224</v>
      </c>
      <c r="F242" s="11" t="s">
        <v>22</v>
      </c>
      <c r="G242">
        <f t="shared" si="8"/>
        <v>60</v>
      </c>
    </row>
    <row r="243" spans="1:7" x14ac:dyDescent="0.2">
      <c r="A243" t="str">
        <f t="shared" si="7"/>
        <v>BERNARDO MUNIZ DA SILVA-SUB-21 MAS-TMB Estadual - 1ª Etapa - Carlos Barbosa/RS - 2025.</v>
      </c>
      <c r="B243" s="12">
        <v>5</v>
      </c>
      <c r="C243" s="11" t="s">
        <v>215</v>
      </c>
      <c r="D243" s="11" t="s">
        <v>36</v>
      </c>
      <c r="E243" s="12" t="s">
        <v>224</v>
      </c>
      <c r="F243" s="11" t="s">
        <v>22</v>
      </c>
      <c r="G243">
        <f t="shared" si="8"/>
        <v>60</v>
      </c>
    </row>
    <row r="244" spans="1:7" x14ac:dyDescent="0.2">
      <c r="A244" t="str">
        <f t="shared" si="7"/>
        <v>FELIPE KRINDGES DE FREITAS-SUB-21 MAS-TMB Estadual - 1ª Etapa - Carlos Barbosa/RS - 2025.</v>
      </c>
      <c r="B244" s="12">
        <v>5</v>
      </c>
      <c r="C244" s="11" t="s">
        <v>109</v>
      </c>
      <c r="D244" s="11" t="s">
        <v>44</v>
      </c>
      <c r="E244" s="12" t="s">
        <v>224</v>
      </c>
      <c r="F244" s="11" t="s">
        <v>22</v>
      </c>
      <c r="G244">
        <f t="shared" si="8"/>
        <v>60</v>
      </c>
    </row>
    <row r="245" spans="1:7" x14ac:dyDescent="0.2">
      <c r="A245" t="str">
        <f t="shared" si="7"/>
        <v>JOÃO PAULO CASTRO DA SILVA NETO -SUB-21 MAS-TMB Estadual - 1ª Etapa - Carlos Barbosa/RS - 2025.</v>
      </c>
      <c r="B245" s="12">
        <v>9</v>
      </c>
      <c r="C245" s="11" t="s">
        <v>132</v>
      </c>
      <c r="D245" s="11" t="s">
        <v>30</v>
      </c>
      <c r="E245" s="12" t="s">
        <v>224</v>
      </c>
      <c r="F245" s="11" t="s">
        <v>22</v>
      </c>
      <c r="G245">
        <f t="shared" si="8"/>
        <v>0</v>
      </c>
    </row>
    <row r="246" spans="1:7" x14ac:dyDescent="0.2">
      <c r="A246" t="str">
        <f t="shared" si="7"/>
        <v>IURI DA SILVA MACHT-SUB-21 MAS-TMB Estadual - 1ª Etapa - Carlos Barbosa/RS - 2025.</v>
      </c>
      <c r="B246" s="12">
        <v>9</v>
      </c>
      <c r="C246" s="11" t="s">
        <v>158</v>
      </c>
      <c r="D246" s="11" t="s">
        <v>51</v>
      </c>
      <c r="E246" s="12" t="s">
        <v>224</v>
      </c>
      <c r="F246" s="11" t="s">
        <v>22</v>
      </c>
      <c r="G246">
        <f t="shared" si="8"/>
        <v>0</v>
      </c>
    </row>
    <row r="247" spans="1:7" x14ac:dyDescent="0.2">
      <c r="A247" t="str">
        <f t="shared" si="7"/>
        <v>KAIQUI JORGE SERAFINI FERNANDES -SUB-21 MAS-TMB Estadual - 1ª Etapa - Carlos Barbosa/RS - 2025.</v>
      </c>
      <c r="B247" s="12">
        <v>9</v>
      </c>
      <c r="C247" s="11" t="s">
        <v>144</v>
      </c>
      <c r="D247" s="11" t="s">
        <v>128</v>
      </c>
      <c r="E247" s="12" t="s">
        <v>224</v>
      </c>
      <c r="F247" s="11" t="s">
        <v>22</v>
      </c>
      <c r="G247">
        <f t="shared" si="8"/>
        <v>0</v>
      </c>
    </row>
    <row r="248" spans="1:7" x14ac:dyDescent="0.2">
      <c r="A248" t="str">
        <f t="shared" si="7"/>
        <v>KAUA DOS SANTOS PEREIRA-SUB-21 MAS-TMB Estadual - 1ª Etapa - Carlos Barbosa/RS - 2025.</v>
      </c>
      <c r="B248" s="12">
        <v>9</v>
      </c>
      <c r="C248" s="11" t="s">
        <v>112</v>
      </c>
      <c r="D248" s="11" t="s">
        <v>47</v>
      </c>
      <c r="E248" s="12" t="s">
        <v>224</v>
      </c>
      <c r="F248" s="11" t="s">
        <v>22</v>
      </c>
      <c r="G248">
        <f t="shared" si="8"/>
        <v>0</v>
      </c>
    </row>
    <row r="249" spans="1:7" x14ac:dyDescent="0.2">
      <c r="A249" t="str">
        <f t="shared" si="7"/>
        <v>HEITOR BOMBARDELLI DE CAMPOS-SUB-21 MAS-TMB Estadual - 1ª Etapa - Carlos Barbosa/RS - 2025.</v>
      </c>
      <c r="B249" s="12">
        <v>9</v>
      </c>
      <c r="C249" s="11" t="s">
        <v>81</v>
      </c>
      <c r="D249" s="11" t="s">
        <v>44</v>
      </c>
      <c r="E249" s="12" t="s">
        <v>224</v>
      </c>
      <c r="F249" s="11" t="s">
        <v>22</v>
      </c>
      <c r="G249">
        <f t="shared" si="8"/>
        <v>0</v>
      </c>
    </row>
    <row r="250" spans="1:7" x14ac:dyDescent="0.2">
      <c r="A250" t="str">
        <f t="shared" si="7"/>
        <v>RENATO MARQUES SCUR-SUB-21 MAS-TMB Estadual - 1ª Etapa - Carlos Barbosa/RS - 2025.</v>
      </c>
      <c r="B250" s="12">
        <v>9</v>
      </c>
      <c r="C250" s="11" t="s">
        <v>43</v>
      </c>
      <c r="D250" s="11" t="s">
        <v>44</v>
      </c>
      <c r="E250" s="12" t="s">
        <v>224</v>
      </c>
      <c r="F250" s="11" t="s">
        <v>22</v>
      </c>
      <c r="G250">
        <f t="shared" si="8"/>
        <v>0</v>
      </c>
    </row>
    <row r="251" spans="1:7" x14ac:dyDescent="0.2">
      <c r="A251" t="str">
        <f t="shared" si="7"/>
        <v>HENRIQUE DE FREITAS DE QUADROS-SUB-21 MAS-TMB Estadual - 1ª Etapa - Carlos Barbosa/RS - 2025.</v>
      </c>
      <c r="B251" s="12">
        <v>9</v>
      </c>
      <c r="C251" s="11" t="s">
        <v>123</v>
      </c>
      <c r="D251" s="11" t="s">
        <v>44</v>
      </c>
      <c r="E251" s="12" t="s">
        <v>224</v>
      </c>
      <c r="F251" s="11" t="s">
        <v>22</v>
      </c>
      <c r="G251">
        <f t="shared" si="8"/>
        <v>0</v>
      </c>
    </row>
    <row r="252" spans="1:7" x14ac:dyDescent="0.2">
      <c r="A252" t="str">
        <f t="shared" si="7"/>
        <v>EMANUEL JUCHEM-SUB-21 MAS-TMB Estadual - 1ª Etapa - Carlos Barbosa/RS - 2025.</v>
      </c>
      <c r="B252" s="12">
        <v>9</v>
      </c>
      <c r="C252" s="11" t="s">
        <v>219</v>
      </c>
      <c r="D252" s="11" t="s">
        <v>51</v>
      </c>
      <c r="E252" s="12" t="s">
        <v>224</v>
      </c>
      <c r="F252" s="11" t="s">
        <v>22</v>
      </c>
      <c r="G252">
        <f t="shared" si="8"/>
        <v>0</v>
      </c>
    </row>
    <row r="253" spans="1:7" x14ac:dyDescent="0.2">
      <c r="A253" t="str">
        <f t="shared" si="7"/>
        <v>JOÃO AUGUSTO ZORTÉA-SUB-21 MAS-TMB Estadual - 1ª Etapa - Carlos Barbosa/RS - 2025.</v>
      </c>
      <c r="B253" s="12">
        <v>17</v>
      </c>
      <c r="C253" s="11" t="s">
        <v>113</v>
      </c>
      <c r="D253" s="11" t="s">
        <v>20</v>
      </c>
      <c r="E253" s="12" t="s">
        <v>224</v>
      </c>
      <c r="F253" s="11" t="s">
        <v>22</v>
      </c>
      <c r="G253">
        <f t="shared" si="8"/>
        <v>0</v>
      </c>
    </row>
    <row r="254" spans="1:7" x14ac:dyDescent="0.2">
      <c r="A254" t="str">
        <f t="shared" si="7"/>
        <v>ARTHUR LOPES.WENDT -SUB-21 MAS-TMB Estadual - 1ª Etapa - Carlos Barbosa/RS - 2025.</v>
      </c>
      <c r="B254" s="12">
        <v>17</v>
      </c>
      <c r="C254" s="11" t="s">
        <v>169</v>
      </c>
      <c r="D254" s="11" t="s">
        <v>73</v>
      </c>
      <c r="E254" s="12" t="s">
        <v>224</v>
      </c>
      <c r="F254" s="11" t="s">
        <v>22</v>
      </c>
      <c r="G254">
        <f t="shared" si="8"/>
        <v>0</v>
      </c>
    </row>
    <row r="255" spans="1:7" x14ac:dyDescent="0.2">
      <c r="A255" t="str">
        <f t="shared" si="7"/>
        <v>LUAN TREMARIN DA ROSA -SUB-21 MAS-TMB Estadual - 1ª Etapa - Carlos Barbosa/RS - 2025.</v>
      </c>
      <c r="B255" s="12">
        <v>17</v>
      </c>
      <c r="C255" s="11" t="s">
        <v>221</v>
      </c>
      <c r="D255" s="11" t="s">
        <v>47</v>
      </c>
      <c r="E255" s="12" t="s">
        <v>224</v>
      </c>
      <c r="F255" s="11" t="s">
        <v>22</v>
      </c>
      <c r="G255">
        <f t="shared" si="8"/>
        <v>0</v>
      </c>
    </row>
    <row r="256" spans="1:7" x14ac:dyDescent="0.2">
      <c r="A256" t="str">
        <f t="shared" si="7"/>
        <v>LORENZO MESS HASHIMOTO-SUB-21 MAS-TMB Estadual - 1ª Etapa - Carlos Barbosa/RS - 2025.</v>
      </c>
      <c r="B256" s="12">
        <v>17</v>
      </c>
      <c r="C256" s="11" t="s">
        <v>142</v>
      </c>
      <c r="D256" s="11" t="s">
        <v>73</v>
      </c>
      <c r="E256" s="12" t="s">
        <v>224</v>
      </c>
      <c r="F256" s="11" t="s">
        <v>22</v>
      </c>
      <c r="G256">
        <f t="shared" si="8"/>
        <v>0</v>
      </c>
    </row>
    <row r="257" spans="1:7" x14ac:dyDescent="0.2">
      <c r="A257" t="str">
        <f t="shared" si="7"/>
        <v>HENRIQUE MONTEGGIA DIAS-SUB-21 MAS-TMB Estadual - 1ª Etapa - Carlos Barbosa/RS - 2025.</v>
      </c>
      <c r="B257" s="12">
        <v>17</v>
      </c>
      <c r="C257" s="11" t="s">
        <v>154</v>
      </c>
      <c r="D257" s="11" t="s">
        <v>30</v>
      </c>
      <c r="E257" s="12" t="s">
        <v>224</v>
      </c>
      <c r="F257" s="11" t="s">
        <v>22</v>
      </c>
      <c r="G257">
        <f t="shared" si="8"/>
        <v>0</v>
      </c>
    </row>
    <row r="258" spans="1:7" x14ac:dyDescent="0.2">
      <c r="A258" t="str">
        <f t="shared" si="7"/>
        <v>JULIO DE ALMEIDA CALDAS-SUB-21 MAS-TMB Estadual - 1ª Etapa - Carlos Barbosa/RS - 2025.</v>
      </c>
      <c r="B258" s="12">
        <v>17</v>
      </c>
      <c r="C258" s="11" t="s">
        <v>146</v>
      </c>
      <c r="D258" s="11" t="s">
        <v>128</v>
      </c>
      <c r="E258" s="12" t="s">
        <v>224</v>
      </c>
      <c r="F258" s="11" t="s">
        <v>22</v>
      </c>
      <c r="G258">
        <f t="shared" si="8"/>
        <v>0</v>
      </c>
    </row>
    <row r="259" spans="1:7" x14ac:dyDescent="0.2">
      <c r="A259" t="str">
        <f t="shared" ref="A259:A312" si="9">_xlfn.CONCAT(C259,"-",E259,"-",F259)</f>
        <v>GUSTAVO DE ALMEIDA CALDAS-SUB-21 MAS-TMB Estadual - 1ª Etapa - Carlos Barbosa/RS - 2025.</v>
      </c>
      <c r="B259" s="12">
        <v>17</v>
      </c>
      <c r="C259" s="11" t="s">
        <v>165</v>
      </c>
      <c r="D259" s="11" t="s">
        <v>128</v>
      </c>
      <c r="E259" s="12" t="s">
        <v>224</v>
      </c>
      <c r="F259" s="11" t="s">
        <v>22</v>
      </c>
      <c r="G259">
        <f t="shared" si="8"/>
        <v>0</v>
      </c>
    </row>
    <row r="260" spans="1:7" x14ac:dyDescent="0.2">
      <c r="A260" t="str">
        <f t="shared" si="9"/>
        <v>CARLOS DANIEL ANGRIZANO DUVAL RODRIGUES-SUB-21 MAS-TMB Estadual - 1ª Etapa - Carlos Barbosa/RS - 2025.</v>
      </c>
      <c r="B260" s="12">
        <v>17</v>
      </c>
      <c r="C260" s="11" t="s">
        <v>164</v>
      </c>
      <c r="D260" s="11" t="s">
        <v>128</v>
      </c>
      <c r="E260" s="12" t="s">
        <v>224</v>
      </c>
      <c r="F260" s="11" t="s">
        <v>22</v>
      </c>
      <c r="G260">
        <f t="shared" si="8"/>
        <v>0</v>
      </c>
    </row>
    <row r="261" spans="1:7" x14ac:dyDescent="0.2">
      <c r="A261" t="str">
        <f t="shared" si="9"/>
        <v>PEDRO HENRIQUE MENEGAT-SUB-21 MAS-TMB Estadual - 1ª Etapa - Carlos Barbosa/RS - 2025.</v>
      </c>
      <c r="B261" s="12">
        <v>17</v>
      </c>
      <c r="C261" s="11" t="s">
        <v>138</v>
      </c>
      <c r="D261" s="11" t="s">
        <v>44</v>
      </c>
      <c r="E261" s="12" t="s">
        <v>224</v>
      </c>
      <c r="F261" s="11" t="s">
        <v>22</v>
      </c>
      <c r="G261">
        <f t="shared" si="8"/>
        <v>0</v>
      </c>
    </row>
    <row r="262" spans="1:7" x14ac:dyDescent="0.2">
      <c r="A262" t="str">
        <f t="shared" si="9"/>
        <v>PEDRO MORSCH DA COSTA-SUB-21 MAS-TMB Estadual - 1ª Etapa - Carlos Barbosa/RS - 2025.</v>
      </c>
      <c r="B262" s="12">
        <v>17</v>
      </c>
      <c r="C262" s="11" t="s">
        <v>155</v>
      </c>
      <c r="D262" s="11" t="s">
        <v>73</v>
      </c>
      <c r="E262" s="12" t="s">
        <v>224</v>
      </c>
      <c r="F262" s="11" t="s">
        <v>22</v>
      </c>
      <c r="G262">
        <f t="shared" ref="G262:G312" si="10">IF(B262=1,200,IF(B262=2,160,IF(B262=3,120,IF(B262=5,60,IF(B262=6,60,IF(B262=7,60,IF(B262=8,60,0)))))))</f>
        <v>0</v>
      </c>
    </row>
    <row r="263" spans="1:7" ht="15" x14ac:dyDescent="0.25">
      <c r="A263" t="str">
        <f t="shared" si="9"/>
        <v>--</v>
      </c>
      <c r="B263" s="10" t="s">
        <v>225</v>
      </c>
      <c r="C263" s="11"/>
      <c r="D263" s="11"/>
      <c r="E263" s="11"/>
      <c r="F263" s="11"/>
      <c r="G263">
        <f t="shared" si="10"/>
        <v>0</v>
      </c>
    </row>
    <row r="264" spans="1:7" x14ac:dyDescent="0.2">
      <c r="A264" t="str">
        <f t="shared" si="9"/>
        <v>MARCELO BENITES DE LIMA-VETERANO 40 MAS-TMB Estadual - 1ª Etapa - Carlos Barbosa/RS - 2025.</v>
      </c>
      <c r="B264" s="12">
        <v>1</v>
      </c>
      <c r="C264" s="11" t="s">
        <v>49</v>
      </c>
      <c r="D264" s="11" t="s">
        <v>47</v>
      </c>
      <c r="E264" s="12" t="s">
        <v>226</v>
      </c>
      <c r="F264" s="11" t="s">
        <v>22</v>
      </c>
      <c r="G264">
        <f t="shared" si="10"/>
        <v>200</v>
      </c>
    </row>
    <row r="265" spans="1:7" x14ac:dyDescent="0.2">
      <c r="A265" t="str">
        <f t="shared" si="9"/>
        <v>GUSTAVO GERMANI MARTINS-VETERANO 40 MAS-TMB Estadual - 1ª Etapa - Carlos Barbosa/RS - 2025.</v>
      </c>
      <c r="B265" s="12">
        <v>2</v>
      </c>
      <c r="C265" s="11" t="s">
        <v>85</v>
      </c>
      <c r="D265" s="11" t="s">
        <v>27</v>
      </c>
      <c r="E265" s="12" t="s">
        <v>226</v>
      </c>
      <c r="F265" s="11" t="s">
        <v>22</v>
      </c>
      <c r="G265">
        <f t="shared" si="10"/>
        <v>160</v>
      </c>
    </row>
    <row r="266" spans="1:7" x14ac:dyDescent="0.2">
      <c r="A266" t="str">
        <f t="shared" si="9"/>
        <v>DAVI DE OLIVEIRA SANTOS-VETERANO 40 MAS-TMB Estadual - 1ª Etapa - Carlos Barbosa/RS - 2025.</v>
      </c>
      <c r="B266" s="12">
        <v>3</v>
      </c>
      <c r="C266" s="11" t="s">
        <v>82</v>
      </c>
      <c r="D266" s="11" t="s">
        <v>61</v>
      </c>
      <c r="E266" s="12" t="s">
        <v>226</v>
      </c>
      <c r="F266" s="11" t="s">
        <v>22</v>
      </c>
      <c r="G266">
        <f t="shared" si="10"/>
        <v>120</v>
      </c>
    </row>
    <row r="267" spans="1:7" x14ac:dyDescent="0.2">
      <c r="A267" t="str">
        <f t="shared" si="9"/>
        <v>CHRISTOPHER DA SILVA ECHEVENGUÁ-VETERANO 40 MAS-TMB Estadual - 1ª Etapa - Carlos Barbosa/RS - 2025.</v>
      </c>
      <c r="B267" s="12">
        <v>3</v>
      </c>
      <c r="C267" s="11" t="s">
        <v>140</v>
      </c>
      <c r="D267" s="11" t="s">
        <v>128</v>
      </c>
      <c r="E267" s="12" t="s">
        <v>226</v>
      </c>
      <c r="F267" s="11" t="s">
        <v>22</v>
      </c>
      <c r="G267">
        <f t="shared" si="10"/>
        <v>120</v>
      </c>
    </row>
    <row r="268" spans="1:7" x14ac:dyDescent="0.2">
      <c r="A268" t="str">
        <f t="shared" si="9"/>
        <v>FÁBIO DE VARGAS BERG -VETERANO 40 MAS-TMB Estadual - 1ª Etapa - Carlos Barbosa/RS - 2025.</v>
      </c>
      <c r="B268" s="12">
        <v>5</v>
      </c>
      <c r="C268" s="11" t="s">
        <v>116</v>
      </c>
      <c r="D268" s="11" t="s">
        <v>47</v>
      </c>
      <c r="E268" s="12" t="s">
        <v>226</v>
      </c>
      <c r="F268" s="11" t="s">
        <v>22</v>
      </c>
      <c r="G268">
        <f t="shared" si="10"/>
        <v>60</v>
      </c>
    </row>
    <row r="269" spans="1:7" x14ac:dyDescent="0.2">
      <c r="A269" t="str">
        <f t="shared" si="9"/>
        <v>LEONARDO PEREIRA CANTARELLI-VETERANO 40 MAS-TMB Estadual - 1ª Etapa - Carlos Barbosa/RS - 2025.</v>
      </c>
      <c r="B269" s="12">
        <v>5</v>
      </c>
      <c r="C269" s="11" t="s">
        <v>227</v>
      </c>
      <c r="D269" s="11" t="s">
        <v>36</v>
      </c>
      <c r="E269" s="12" t="s">
        <v>226</v>
      </c>
      <c r="F269" s="11" t="s">
        <v>22</v>
      </c>
      <c r="G269">
        <f t="shared" si="10"/>
        <v>60</v>
      </c>
    </row>
    <row r="270" spans="1:7" x14ac:dyDescent="0.2">
      <c r="A270" t="str">
        <f t="shared" si="9"/>
        <v>MATEUS ROCHA  OLIVEIRA-VETERANO 40 MAS-TMB Estadual - 1ª Etapa - Carlos Barbosa/RS - 2025.</v>
      </c>
      <c r="B270" s="12">
        <v>5</v>
      </c>
      <c r="C270" s="11" t="s">
        <v>153</v>
      </c>
      <c r="D270" s="11" t="s">
        <v>27</v>
      </c>
      <c r="E270" s="12" t="s">
        <v>226</v>
      </c>
      <c r="F270" s="11" t="s">
        <v>22</v>
      </c>
      <c r="G270">
        <f t="shared" si="10"/>
        <v>60</v>
      </c>
    </row>
    <row r="271" spans="1:7" x14ac:dyDescent="0.2">
      <c r="A271" t="str">
        <f t="shared" si="9"/>
        <v>JÚLIO VITOLVINO COELHO SCHOEFFER-VETERANO 40 MAS-TMB Estadual - 1ª Etapa - Carlos Barbosa/RS - 2025.</v>
      </c>
      <c r="B271" s="12">
        <v>5</v>
      </c>
      <c r="C271" s="11" t="s">
        <v>104</v>
      </c>
      <c r="D271" s="11" t="s">
        <v>20</v>
      </c>
      <c r="E271" s="12" t="s">
        <v>226</v>
      </c>
      <c r="F271" s="11" t="s">
        <v>22</v>
      </c>
      <c r="G271">
        <f t="shared" si="10"/>
        <v>60</v>
      </c>
    </row>
    <row r="272" spans="1:7" x14ac:dyDescent="0.2">
      <c r="A272" t="str">
        <f t="shared" si="9"/>
        <v>MARCELO OLIVEIRA KNEBEL-VETERANO 40 MAS-TMB Estadual - 1ª Etapa - Carlos Barbosa/RS - 2025.</v>
      </c>
      <c r="B272" s="12">
        <v>9</v>
      </c>
      <c r="C272" s="11" t="s">
        <v>228</v>
      </c>
      <c r="D272" s="11" t="s">
        <v>73</v>
      </c>
      <c r="E272" s="12" t="s">
        <v>226</v>
      </c>
      <c r="F272" s="11" t="s">
        <v>22</v>
      </c>
      <c r="G272">
        <f t="shared" si="10"/>
        <v>0</v>
      </c>
    </row>
    <row r="273" spans="1:7" x14ac:dyDescent="0.2">
      <c r="A273" t="str">
        <f t="shared" si="9"/>
        <v>GIANO JARDIM LOPEZ-VETERANO 40 MAS-TMB Estadual - 1ª Etapa - Carlos Barbosa/RS - 2025.</v>
      </c>
      <c r="B273" s="12">
        <v>9</v>
      </c>
      <c r="C273" s="11" t="s">
        <v>229</v>
      </c>
      <c r="D273" s="11" t="s">
        <v>36</v>
      </c>
      <c r="E273" s="12" t="s">
        <v>226</v>
      </c>
      <c r="F273" s="11" t="s">
        <v>22</v>
      </c>
      <c r="G273">
        <f t="shared" si="10"/>
        <v>0</v>
      </c>
    </row>
    <row r="274" spans="1:7" x14ac:dyDescent="0.2">
      <c r="A274" t="str">
        <f t="shared" si="9"/>
        <v>JAIR SOARES FONSECA FILHO-VETERANO 40 MAS-TMB Estadual - 1ª Etapa - Carlos Barbosa/RS - 2025.</v>
      </c>
      <c r="B274" s="12">
        <v>9</v>
      </c>
      <c r="C274" s="11" t="s">
        <v>130</v>
      </c>
      <c r="D274" s="11" t="s">
        <v>30</v>
      </c>
      <c r="E274" s="12" t="s">
        <v>226</v>
      </c>
      <c r="F274" s="11" t="s">
        <v>22</v>
      </c>
      <c r="G274">
        <f t="shared" si="10"/>
        <v>0</v>
      </c>
    </row>
    <row r="275" spans="1:7" x14ac:dyDescent="0.2">
      <c r="A275" t="str">
        <f t="shared" si="9"/>
        <v>FÁBIO ANDRÉ FRANTZ-VETERANO 40 MAS-TMB Estadual - 1ª Etapa - Carlos Barbosa/RS - 2025.</v>
      </c>
      <c r="B275" s="12">
        <v>9</v>
      </c>
      <c r="C275" s="11" t="s">
        <v>159</v>
      </c>
      <c r="D275" s="11" t="s">
        <v>30</v>
      </c>
      <c r="E275" s="12" t="s">
        <v>226</v>
      </c>
      <c r="F275" s="11" t="s">
        <v>22</v>
      </c>
      <c r="G275">
        <f t="shared" si="10"/>
        <v>0</v>
      </c>
    </row>
    <row r="276" spans="1:7" x14ac:dyDescent="0.2">
      <c r="A276" t="str">
        <f t="shared" si="9"/>
        <v>ROGÉRIO RIZZON-VETERANO 40 MAS-TMB Estadual - 1ª Etapa - Carlos Barbosa/RS - 2025.</v>
      </c>
      <c r="B276" s="12">
        <v>9</v>
      </c>
      <c r="C276" s="11" t="s">
        <v>160</v>
      </c>
      <c r="D276" s="11" t="s">
        <v>44</v>
      </c>
      <c r="E276" s="12" t="s">
        <v>226</v>
      </c>
      <c r="F276" s="11" t="s">
        <v>22</v>
      </c>
      <c r="G276">
        <f t="shared" si="10"/>
        <v>0</v>
      </c>
    </row>
    <row r="277" spans="1:7" ht="15" x14ac:dyDescent="0.25">
      <c r="A277" t="str">
        <f t="shared" si="9"/>
        <v>--</v>
      </c>
      <c r="B277" s="10" t="s">
        <v>230</v>
      </c>
      <c r="C277" s="11"/>
      <c r="D277" s="11"/>
      <c r="E277" s="11"/>
      <c r="F277" s="11"/>
      <c r="G277">
        <f t="shared" si="10"/>
        <v>0</v>
      </c>
    </row>
    <row r="278" spans="1:7" x14ac:dyDescent="0.2">
      <c r="A278" t="str">
        <f t="shared" si="9"/>
        <v>LIANE MARIA DALLEGRAVE BAUMANN-VETERANO 50 FEM-TMB Estadual - 1ª Etapa - Carlos Barbosa/RS - 2025.</v>
      </c>
      <c r="B278" s="12">
        <v>1</v>
      </c>
      <c r="C278" s="11" t="s">
        <v>59</v>
      </c>
      <c r="D278" s="11" t="s">
        <v>30</v>
      </c>
      <c r="E278" s="12" t="s">
        <v>231</v>
      </c>
      <c r="F278" s="11" t="s">
        <v>22</v>
      </c>
      <c r="G278">
        <f t="shared" si="10"/>
        <v>200</v>
      </c>
    </row>
    <row r="279" spans="1:7" x14ac:dyDescent="0.2">
      <c r="A279" t="str">
        <f t="shared" si="9"/>
        <v>ALESSANDRA DA SILVA DOS SANTOS-VETERANO 50 FEM-TMB Estadual - 1ª Etapa - Carlos Barbosa/RS - 2025.</v>
      </c>
      <c r="B279" s="12">
        <v>2</v>
      </c>
      <c r="C279" s="11" t="s">
        <v>64</v>
      </c>
      <c r="D279" s="11" t="s">
        <v>47</v>
      </c>
      <c r="E279" s="12" t="s">
        <v>231</v>
      </c>
      <c r="F279" s="11" t="s">
        <v>22</v>
      </c>
      <c r="G279">
        <f t="shared" si="10"/>
        <v>160</v>
      </c>
    </row>
    <row r="280" spans="1:7" x14ac:dyDescent="0.2">
      <c r="A280" t="str">
        <f t="shared" si="9"/>
        <v>CRISTIANE ROTTMANN BANDEIRA-VETERANO 50 FEM-TMB Estadual - 1ª Etapa - Carlos Barbosa/RS - 2025.</v>
      </c>
      <c r="B280" s="12">
        <v>3</v>
      </c>
      <c r="C280" s="11" t="s">
        <v>232</v>
      </c>
      <c r="D280" s="11" t="s">
        <v>36</v>
      </c>
      <c r="E280" s="12" t="s">
        <v>231</v>
      </c>
      <c r="F280" s="11" t="s">
        <v>22</v>
      </c>
      <c r="G280">
        <f t="shared" si="10"/>
        <v>120</v>
      </c>
    </row>
    <row r="281" spans="1:7" x14ac:dyDescent="0.2">
      <c r="A281" t="str">
        <f t="shared" si="9"/>
        <v>MARISA DA GRAÇA DA SILVEIRA-VETERANO 50 FEM-TMB Estadual - 1ª Etapa - Carlos Barbosa/RS - 2025.</v>
      </c>
      <c r="B281" s="12">
        <v>3</v>
      </c>
      <c r="C281" s="11" t="s">
        <v>69</v>
      </c>
      <c r="D281" s="11" t="s">
        <v>30</v>
      </c>
      <c r="E281" s="12" t="s">
        <v>231</v>
      </c>
      <c r="F281" s="11" t="s">
        <v>22</v>
      </c>
      <c r="G281">
        <f t="shared" si="10"/>
        <v>120</v>
      </c>
    </row>
    <row r="282" spans="1:7" ht="15" x14ac:dyDescent="0.25">
      <c r="A282" t="str">
        <f t="shared" si="9"/>
        <v>--</v>
      </c>
      <c r="B282" s="10" t="s">
        <v>233</v>
      </c>
      <c r="C282" s="11"/>
      <c r="D282" s="11"/>
      <c r="E282" s="11"/>
      <c r="F282" s="11"/>
      <c r="G282">
        <f t="shared" si="10"/>
        <v>0</v>
      </c>
    </row>
    <row r="283" spans="1:7" x14ac:dyDescent="0.2">
      <c r="A283" t="str">
        <f t="shared" si="9"/>
        <v>FÁBIO KRÜGER-VETERANO 50 MAS-TMB Estadual - 1ª Etapa - Carlos Barbosa/RS - 2025.</v>
      </c>
      <c r="B283" s="12">
        <v>1</v>
      </c>
      <c r="C283" s="11" t="s">
        <v>54</v>
      </c>
      <c r="D283" s="11" t="s">
        <v>47</v>
      </c>
      <c r="E283" s="12" t="s">
        <v>234</v>
      </c>
      <c r="F283" s="11" t="s">
        <v>22</v>
      </c>
      <c r="G283">
        <f t="shared" si="10"/>
        <v>200</v>
      </c>
    </row>
    <row r="284" spans="1:7" x14ac:dyDescent="0.2">
      <c r="A284" t="str">
        <f t="shared" si="9"/>
        <v>HUGO MARCELO SUAREZ-VETERANO 50 MAS-TMB Estadual - 1ª Etapa - Carlos Barbosa/RS - 2025.</v>
      </c>
      <c r="B284" s="12">
        <v>2</v>
      </c>
      <c r="C284" s="11" t="s">
        <v>80</v>
      </c>
      <c r="D284" s="11" t="s">
        <v>27</v>
      </c>
      <c r="E284" s="12" t="s">
        <v>234</v>
      </c>
      <c r="F284" s="11" t="s">
        <v>22</v>
      </c>
      <c r="G284">
        <f t="shared" si="10"/>
        <v>160</v>
      </c>
    </row>
    <row r="285" spans="1:7" x14ac:dyDescent="0.2">
      <c r="A285" t="str">
        <f t="shared" si="9"/>
        <v>MARCO ANTÔNIO MENEZES BANDEIRA-VETERANO 50 MAS-TMB Estadual - 1ª Etapa - Carlos Barbosa/RS - 2025.</v>
      </c>
      <c r="B285" s="12">
        <v>3</v>
      </c>
      <c r="C285" s="11" t="s">
        <v>83</v>
      </c>
      <c r="D285" s="11" t="s">
        <v>36</v>
      </c>
      <c r="E285" s="12" t="s">
        <v>234</v>
      </c>
      <c r="F285" s="11" t="s">
        <v>22</v>
      </c>
      <c r="G285">
        <f t="shared" si="10"/>
        <v>120</v>
      </c>
    </row>
    <row r="286" spans="1:7" x14ac:dyDescent="0.2">
      <c r="A286" t="str">
        <f t="shared" si="9"/>
        <v>EDSON CARLOS DOS SANTOS NUNES-VETERANO 50 MAS-TMB Estadual - 1ª Etapa - Carlos Barbosa/RS - 2025.</v>
      </c>
      <c r="B286" s="12">
        <v>3</v>
      </c>
      <c r="C286" s="11" t="s">
        <v>89</v>
      </c>
      <c r="D286" s="11" t="s">
        <v>36</v>
      </c>
      <c r="E286" s="12" t="s">
        <v>234</v>
      </c>
      <c r="F286" s="11" t="s">
        <v>22</v>
      </c>
      <c r="G286">
        <f t="shared" si="10"/>
        <v>120</v>
      </c>
    </row>
    <row r="287" spans="1:7" x14ac:dyDescent="0.2">
      <c r="A287" t="str">
        <f t="shared" si="9"/>
        <v>LUIZ VICENTE TARRAGO-VETERANO 50 MAS-TMB Estadual - 1ª Etapa - Carlos Barbosa/RS - 2025.</v>
      </c>
      <c r="B287" s="12">
        <v>5</v>
      </c>
      <c r="C287" s="11" t="s">
        <v>84</v>
      </c>
      <c r="D287" s="11" t="s">
        <v>20</v>
      </c>
      <c r="E287" s="12" t="s">
        <v>234</v>
      </c>
      <c r="F287" s="11" t="s">
        <v>22</v>
      </c>
      <c r="G287">
        <f t="shared" si="10"/>
        <v>60</v>
      </c>
    </row>
    <row r="288" spans="1:7" x14ac:dyDescent="0.2">
      <c r="A288" t="str">
        <f t="shared" si="9"/>
        <v>MAURÍCIO DEWITT WEINGARTNER-VETERANO 50 MAS-TMB Estadual - 1ª Etapa - Carlos Barbosa/RS - 2025.</v>
      </c>
      <c r="B288" s="12">
        <v>5</v>
      </c>
      <c r="C288" s="11" t="s">
        <v>99</v>
      </c>
      <c r="D288" s="11" t="s">
        <v>100</v>
      </c>
      <c r="E288" s="12" t="s">
        <v>234</v>
      </c>
      <c r="F288" s="11" t="s">
        <v>22</v>
      </c>
      <c r="G288">
        <f t="shared" si="10"/>
        <v>60</v>
      </c>
    </row>
    <row r="289" spans="1:7" x14ac:dyDescent="0.2">
      <c r="A289" t="str">
        <f t="shared" si="9"/>
        <v>DAGOBERTO STELLO MOREIRA -VETERANO 50 MAS-TMB Estadual - 1ª Etapa - Carlos Barbosa/RS - 2025.</v>
      </c>
      <c r="B289" s="12">
        <v>5</v>
      </c>
      <c r="C289" s="11" t="s">
        <v>120</v>
      </c>
      <c r="D289" s="11" t="s">
        <v>27</v>
      </c>
      <c r="E289" s="12" t="s">
        <v>234</v>
      </c>
      <c r="F289" s="11" t="s">
        <v>22</v>
      </c>
      <c r="G289">
        <f t="shared" si="10"/>
        <v>60</v>
      </c>
    </row>
    <row r="290" spans="1:7" x14ac:dyDescent="0.2">
      <c r="A290" t="str">
        <f t="shared" si="9"/>
        <v>ERITON LUIS AQUINO VETORETTI-VETERANO 50 MAS-TMB Estadual - 1ª Etapa - Carlos Barbosa/RS - 2025.</v>
      </c>
      <c r="B290" s="12">
        <v>5</v>
      </c>
      <c r="C290" s="11" t="s">
        <v>167</v>
      </c>
      <c r="D290" s="11" t="s">
        <v>73</v>
      </c>
      <c r="E290" s="12" t="s">
        <v>234</v>
      </c>
      <c r="F290" s="11" t="s">
        <v>22</v>
      </c>
      <c r="G290">
        <f t="shared" si="10"/>
        <v>60</v>
      </c>
    </row>
    <row r="291" spans="1:7" x14ac:dyDescent="0.2">
      <c r="A291" t="str">
        <f t="shared" si="9"/>
        <v>JULIO BRUM-VETERANO 50 MAS-TMB Estadual - 1ª Etapa - Carlos Barbosa/RS - 2025.</v>
      </c>
      <c r="B291" s="12">
        <v>9</v>
      </c>
      <c r="C291" s="11" t="s">
        <v>136</v>
      </c>
      <c r="D291" s="11" t="s">
        <v>30</v>
      </c>
      <c r="E291" s="12" t="s">
        <v>234</v>
      </c>
      <c r="F291" s="11" t="s">
        <v>22</v>
      </c>
      <c r="G291">
        <f t="shared" si="10"/>
        <v>0</v>
      </c>
    </row>
    <row r="292" spans="1:7" x14ac:dyDescent="0.2">
      <c r="A292" t="str">
        <f t="shared" si="9"/>
        <v>ROBLEDO VIDOR VIEIRA-VETERANO 50 MAS-TMB Estadual - 1ª Etapa - Carlos Barbosa/RS - 2025.</v>
      </c>
      <c r="B292" s="12">
        <v>9</v>
      </c>
      <c r="C292" s="11" t="s">
        <v>101</v>
      </c>
      <c r="D292" s="11" t="s">
        <v>53</v>
      </c>
      <c r="E292" s="12" t="s">
        <v>234</v>
      </c>
      <c r="F292" s="11" t="s">
        <v>22</v>
      </c>
      <c r="G292">
        <f t="shared" si="10"/>
        <v>0</v>
      </c>
    </row>
    <row r="293" spans="1:7" x14ac:dyDescent="0.2">
      <c r="A293" t="str">
        <f t="shared" si="9"/>
        <v>DAVIDE CARBONAI-VETERANO 50 MAS-TMB Estadual - 1ª Etapa - Carlos Barbosa/RS - 2025.</v>
      </c>
      <c r="B293" s="12">
        <v>17</v>
      </c>
      <c r="C293" s="11" t="s">
        <v>235</v>
      </c>
      <c r="D293" s="11" t="s">
        <v>30</v>
      </c>
      <c r="E293" s="12" t="s">
        <v>234</v>
      </c>
      <c r="F293" s="11" t="s">
        <v>22</v>
      </c>
      <c r="G293">
        <f t="shared" si="10"/>
        <v>0</v>
      </c>
    </row>
    <row r="294" spans="1:7" x14ac:dyDescent="0.2">
      <c r="A294" t="str">
        <f t="shared" si="9"/>
        <v>GONZALO RAUL SCHIAVO GOMEZ-VETERANO 50 MAS-TMB Estadual - 1ª Etapa - Carlos Barbosa/RS - 2025.</v>
      </c>
      <c r="B294" s="12">
        <v>17</v>
      </c>
      <c r="C294" s="11" t="s">
        <v>87</v>
      </c>
      <c r="D294" s="11" t="s">
        <v>27</v>
      </c>
      <c r="E294" s="12" t="s">
        <v>234</v>
      </c>
      <c r="F294" s="11" t="s">
        <v>22</v>
      </c>
      <c r="G294">
        <f t="shared" si="10"/>
        <v>0</v>
      </c>
    </row>
    <row r="295" spans="1:7" x14ac:dyDescent="0.2">
      <c r="A295" t="str">
        <f t="shared" si="9"/>
        <v>EDUARDO SCHORR-VETERANO 50 MAS-TMB Estadual - 1ª Etapa - Carlos Barbosa/RS - 2025.</v>
      </c>
      <c r="B295" s="12">
        <v>17</v>
      </c>
      <c r="C295" s="11" t="s">
        <v>156</v>
      </c>
      <c r="D295" s="11" t="s">
        <v>27</v>
      </c>
      <c r="E295" s="12" t="s">
        <v>234</v>
      </c>
      <c r="F295" s="11" t="s">
        <v>22</v>
      </c>
      <c r="G295">
        <f t="shared" si="10"/>
        <v>0</v>
      </c>
    </row>
    <row r="296" spans="1:7" x14ac:dyDescent="0.2">
      <c r="A296" t="str">
        <f t="shared" si="9"/>
        <v>CLÉVERSON SIDINEI.WENDT -VETERANO 50 MAS-TMB Estadual - 1ª Etapa - Carlos Barbosa/RS - 2025.</v>
      </c>
      <c r="B296" s="12">
        <v>17</v>
      </c>
      <c r="C296" s="11" t="s">
        <v>143</v>
      </c>
      <c r="D296" s="11" t="s">
        <v>73</v>
      </c>
      <c r="E296" s="12" t="s">
        <v>234</v>
      </c>
      <c r="F296" s="11" t="s">
        <v>22</v>
      </c>
      <c r="G296">
        <f t="shared" si="10"/>
        <v>0</v>
      </c>
    </row>
    <row r="297" spans="1:7" x14ac:dyDescent="0.2">
      <c r="A297" t="str">
        <f t="shared" si="9"/>
        <v>CARLOS EDUARDO DOS SANTOS FLECK -VETERANO 50 MAS-TMB Estadual - 1ª Etapa - Carlos Barbosa/RS - 2025.</v>
      </c>
      <c r="B297" s="12">
        <v>17</v>
      </c>
      <c r="C297" s="11" t="s">
        <v>149</v>
      </c>
      <c r="D297" s="11" t="s">
        <v>30</v>
      </c>
      <c r="E297" s="12" t="s">
        <v>234</v>
      </c>
      <c r="F297" s="11" t="s">
        <v>22</v>
      </c>
      <c r="G297">
        <f t="shared" si="10"/>
        <v>0</v>
      </c>
    </row>
    <row r="298" spans="1:7" ht="15" x14ac:dyDescent="0.25">
      <c r="A298" t="str">
        <f t="shared" si="9"/>
        <v>--</v>
      </c>
      <c r="B298" s="10" t="s">
        <v>236</v>
      </c>
      <c r="C298" s="11"/>
      <c r="D298" s="11"/>
      <c r="E298" s="11"/>
      <c r="F298" s="11"/>
      <c r="G298">
        <f t="shared" si="10"/>
        <v>0</v>
      </c>
    </row>
    <row r="299" spans="1:7" x14ac:dyDescent="0.2">
      <c r="A299" t="str">
        <f t="shared" si="9"/>
        <v>ALBAIR DE CAMARGO-VETERANO 60 MAS-TMB Estadual - 1ª Etapa - Carlos Barbosa/RS - 2025.</v>
      </c>
      <c r="B299" s="12">
        <v>1</v>
      </c>
      <c r="C299" s="11" t="s">
        <v>107</v>
      </c>
      <c r="D299" s="11" t="s">
        <v>47</v>
      </c>
      <c r="E299" s="12" t="s">
        <v>237</v>
      </c>
      <c r="F299" s="11" t="s">
        <v>22</v>
      </c>
      <c r="G299">
        <f t="shared" si="10"/>
        <v>200</v>
      </c>
    </row>
    <row r="300" spans="1:7" x14ac:dyDescent="0.2">
      <c r="A300" t="str">
        <f t="shared" si="9"/>
        <v>JAIME ROBERTO MULLER-VETERANO 60 MAS-TMB Estadual - 1ª Etapa - Carlos Barbosa/RS - 2025.</v>
      </c>
      <c r="B300" s="12">
        <v>2</v>
      </c>
      <c r="C300" s="11" t="s">
        <v>79</v>
      </c>
      <c r="D300" s="11" t="s">
        <v>61</v>
      </c>
      <c r="E300" s="12" t="s">
        <v>237</v>
      </c>
      <c r="F300" s="11" t="s">
        <v>22</v>
      </c>
      <c r="G300">
        <f t="shared" si="10"/>
        <v>160</v>
      </c>
    </row>
    <row r="301" spans="1:7" x14ac:dyDescent="0.2">
      <c r="A301" t="str">
        <f t="shared" si="9"/>
        <v>FLÁVIO HASHIMOTO-VETERANO 60 MAS-TMB Estadual - 1ª Etapa - Carlos Barbosa/RS - 2025.</v>
      </c>
      <c r="B301" s="12">
        <v>3</v>
      </c>
      <c r="C301" s="11" t="s">
        <v>98</v>
      </c>
      <c r="D301" s="11" t="s">
        <v>73</v>
      </c>
      <c r="E301" s="12" t="s">
        <v>237</v>
      </c>
      <c r="F301" s="11" t="s">
        <v>22</v>
      </c>
      <c r="G301">
        <f t="shared" si="10"/>
        <v>120</v>
      </c>
    </row>
    <row r="302" spans="1:7" x14ac:dyDescent="0.2">
      <c r="A302" t="str">
        <f t="shared" si="9"/>
        <v>CARLOS EMIR DA SILVA OLIVEIRA-VETERANO 60 MAS-TMB Estadual - 1ª Etapa - Carlos Barbosa/RS - 2025.</v>
      </c>
      <c r="B302" s="12">
        <v>3</v>
      </c>
      <c r="C302" s="11" t="s">
        <v>105</v>
      </c>
      <c r="D302" s="11" t="s">
        <v>53</v>
      </c>
      <c r="E302" s="12" t="s">
        <v>237</v>
      </c>
      <c r="F302" s="11" t="s">
        <v>22</v>
      </c>
      <c r="G302">
        <f t="shared" si="10"/>
        <v>120</v>
      </c>
    </row>
    <row r="303" spans="1:7" x14ac:dyDescent="0.2">
      <c r="A303" t="str">
        <f t="shared" si="9"/>
        <v>ALBINO LUIZ OLCZEVSKI-VETERANO 60 MAS-TMB Estadual - 1ª Etapa - Carlos Barbosa/RS - 2025.</v>
      </c>
      <c r="B303" s="12">
        <v>5</v>
      </c>
      <c r="C303" s="11" t="s">
        <v>106</v>
      </c>
      <c r="D303" s="11" t="s">
        <v>53</v>
      </c>
      <c r="E303" s="12" t="s">
        <v>237</v>
      </c>
      <c r="F303" s="11" t="s">
        <v>22</v>
      </c>
      <c r="G303">
        <f t="shared" si="10"/>
        <v>60</v>
      </c>
    </row>
    <row r="304" spans="1:7" x14ac:dyDescent="0.2">
      <c r="A304" t="str">
        <f t="shared" si="9"/>
        <v>ROQUE WAGNER-VETERANO 60 MAS-TMB Estadual - 1ª Etapa - Carlos Barbosa/RS - 2025.</v>
      </c>
      <c r="B304" s="12">
        <v>5</v>
      </c>
      <c r="C304" s="11" t="s">
        <v>168</v>
      </c>
      <c r="D304" s="11" t="s">
        <v>73</v>
      </c>
      <c r="E304" s="12" t="s">
        <v>237</v>
      </c>
      <c r="F304" s="11" t="s">
        <v>22</v>
      </c>
      <c r="G304">
        <f t="shared" si="10"/>
        <v>60</v>
      </c>
    </row>
    <row r="305" spans="1:7" x14ac:dyDescent="0.2">
      <c r="A305" t="str">
        <f t="shared" si="9"/>
        <v>LUIZ ALBERTO DE MORAES CABRAL -VETERANO 60 MAS-TMB Estadual - 1ª Etapa - Carlos Barbosa/RS - 2025.</v>
      </c>
      <c r="B305" s="12">
        <v>9</v>
      </c>
      <c r="C305" s="11" t="s">
        <v>139</v>
      </c>
      <c r="D305" s="11" t="s">
        <v>30</v>
      </c>
      <c r="E305" s="12" t="s">
        <v>237</v>
      </c>
      <c r="F305" s="11" t="s">
        <v>22</v>
      </c>
      <c r="G305">
        <f t="shared" si="10"/>
        <v>0</v>
      </c>
    </row>
    <row r="306" spans="1:7" x14ac:dyDescent="0.2">
      <c r="A306" t="str">
        <f t="shared" si="9"/>
        <v>JOÃO MENDES DE OLIVEIRA JUNIOR-VETERANO 60 MAS-TMB Estadual - 1ª Etapa - Carlos Barbosa/RS - 2025.</v>
      </c>
      <c r="B306" s="12">
        <v>9</v>
      </c>
      <c r="C306" s="11" t="s">
        <v>133</v>
      </c>
      <c r="D306" s="11" t="s">
        <v>47</v>
      </c>
      <c r="E306" s="12" t="s">
        <v>237</v>
      </c>
      <c r="F306" s="11" t="s">
        <v>22</v>
      </c>
      <c r="G306">
        <f t="shared" si="10"/>
        <v>0</v>
      </c>
    </row>
    <row r="307" spans="1:7" x14ac:dyDescent="0.2">
      <c r="A307" t="str">
        <f t="shared" si="9"/>
        <v>CEZAR AUGUSTO SCHUH-VETERANO 60 MAS-TMB Estadual - 1ª Etapa - Carlos Barbosa/RS - 2025.</v>
      </c>
      <c r="B307" s="12">
        <v>9</v>
      </c>
      <c r="C307" s="11" t="s">
        <v>125</v>
      </c>
      <c r="D307" s="11" t="s">
        <v>36</v>
      </c>
      <c r="E307" s="12" t="s">
        <v>237</v>
      </c>
      <c r="F307" s="11" t="s">
        <v>22</v>
      </c>
      <c r="G307">
        <f t="shared" si="10"/>
        <v>0</v>
      </c>
    </row>
    <row r="308" spans="1:7" x14ac:dyDescent="0.2">
      <c r="A308" t="str">
        <f t="shared" si="9"/>
        <v>FRANCO FONTE MARQUES-VETERANO 60 MAS-TMB Estadual - 1ª Etapa - Carlos Barbosa/RS - 2025.</v>
      </c>
      <c r="B308" s="12">
        <v>9</v>
      </c>
      <c r="C308" s="11" t="s">
        <v>131</v>
      </c>
      <c r="D308" s="11" t="s">
        <v>61</v>
      </c>
      <c r="E308" s="12" t="s">
        <v>237</v>
      </c>
      <c r="F308" s="11" t="s">
        <v>22</v>
      </c>
      <c r="G308">
        <f t="shared" si="10"/>
        <v>0</v>
      </c>
    </row>
    <row r="309" spans="1:7" ht="15" x14ac:dyDescent="0.25">
      <c r="A309" t="str">
        <f t="shared" si="9"/>
        <v>--</v>
      </c>
      <c r="B309" s="10" t="s">
        <v>238</v>
      </c>
      <c r="C309" s="11"/>
      <c r="D309" s="11"/>
      <c r="E309" s="11"/>
      <c r="F309" s="11"/>
      <c r="G309">
        <f t="shared" si="10"/>
        <v>0</v>
      </c>
    </row>
    <row r="310" spans="1:7" x14ac:dyDescent="0.2">
      <c r="A310" t="str">
        <f t="shared" si="9"/>
        <v>MARCO ANTÔNIO DILLENBURG-VETERANO 70 MAS-TMB Estadual - 1ª Etapa - Carlos Barbosa/RS - 2025.</v>
      </c>
      <c r="B310" s="12">
        <v>1</v>
      </c>
      <c r="C310" s="11" t="s">
        <v>86</v>
      </c>
      <c r="D310" s="11" t="s">
        <v>36</v>
      </c>
      <c r="E310" s="12" t="s">
        <v>239</v>
      </c>
      <c r="F310" s="11" t="s">
        <v>22</v>
      </c>
      <c r="G310">
        <f t="shared" si="10"/>
        <v>200</v>
      </c>
    </row>
    <row r="311" spans="1:7" x14ac:dyDescent="0.2">
      <c r="A311" t="str">
        <f t="shared" si="9"/>
        <v>LUIS MARIA ROMERO LIMA-VETERANO 70 MAS-TMB Estadual - 1ª Etapa - Carlos Barbosa/RS - 2025.</v>
      </c>
      <c r="B311" s="12">
        <v>2</v>
      </c>
      <c r="C311" s="11" t="s">
        <v>240</v>
      </c>
      <c r="D311" s="11" t="s">
        <v>36</v>
      </c>
      <c r="E311" s="12" t="s">
        <v>239</v>
      </c>
      <c r="F311" s="11" t="s">
        <v>22</v>
      </c>
      <c r="G311">
        <f t="shared" si="10"/>
        <v>160</v>
      </c>
    </row>
    <row r="312" spans="1:7" x14ac:dyDescent="0.2">
      <c r="A312" t="str">
        <f t="shared" si="9"/>
        <v>JOÃO CARLOS IRIGOYEN-VETERANO 70 MAS-TMB Estadual - 1ª Etapa - Carlos Barbosa/RS - 2025.</v>
      </c>
      <c r="B312" s="12">
        <v>3</v>
      </c>
      <c r="C312" s="11" t="s">
        <v>241</v>
      </c>
      <c r="D312" s="11" t="s">
        <v>36</v>
      </c>
      <c r="E312" s="12" t="s">
        <v>239</v>
      </c>
      <c r="F312" s="11" t="s">
        <v>22</v>
      </c>
      <c r="G312">
        <f t="shared" si="10"/>
        <v>120</v>
      </c>
    </row>
  </sheetData>
  <sheetProtection algorithmName="SHA-512" hashValue="5FyldlI6OGJxSA8mw+TY0d9g223rxkKpjFDBG/XdDI0Kq3MW435VLS6yvuGQPj9bktoOQZ3OB95BZOzh9IwJ+g==" saltValue="dIZ0dpBQrMSzZObl2lHQiA==" spinCount="100000" sheet="1" objects="1" scenarios="1"/>
  <autoFilter ref="A1:G312"/>
  <dataValidations count="1">
    <dataValidation type="list" allowBlank="1" showInputMessage="1" showErrorMessage="1" sqref="E2:E6 E310:E312 E299:E308 E283:E297 E278:E281 E264:E276 E237:E262 E226:E235 E208:E224 E204:E206 E190:E202 E185:E188 E175:E183 E171:E173 E166:E169 E150:E164 E145:E148 E132:E143 E125:E130 E64:E123 E50:E62 E32:E48 E18:E30 E8:E16">
      <formula1>DvListSource1</formula1>
    </dataValidation>
  </dataValidation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topLeftCell="A3" workbookViewId="0">
      <selection activeCell="B7" sqref="B7:B19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2.5703125" style="1" customWidth="1"/>
    <col min="4" max="4" width="21" style="1" customWidth="1"/>
    <col min="5" max="5" width="6.5703125" style="1" bestFit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57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5" t="s">
        <v>22</v>
      </c>
      <c r="G6" s="5" t="s">
        <v>15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11" t="s">
        <v>56</v>
      </c>
      <c r="D7" s="11" t="s">
        <v>33</v>
      </c>
      <c r="E7" s="4">
        <f>SUM(F7:L7)-M7</f>
        <v>200</v>
      </c>
      <c r="F7" s="5">
        <f>IFERROR(VLOOKUP(_xlfn.CONCAT(C7,"-",$B$4,"-",$F$6),Colocações!$A:$G,7,FALSE),"0")</f>
        <v>200</v>
      </c>
      <c r="G7" s="5" t="str">
        <f>IFERROR(VLOOKUP(_xlfn.CONCAT(C7,"-",$B$4,"-",$G$6),Colocações!$A:$G,7,FALSE),"0")</f>
        <v>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11" t="s">
        <v>58</v>
      </c>
      <c r="D8" s="11" t="s">
        <v>30</v>
      </c>
      <c r="E8" s="4">
        <f>SUM(F8:L8)-M8</f>
        <v>160</v>
      </c>
      <c r="F8" s="5">
        <f>IFERROR(VLOOKUP(_xlfn.CONCAT(C8,"-",$B$4,"-",$F$6),Colocações!$A:$G,7,FALSE),"0")</f>
        <v>160</v>
      </c>
      <c r="G8" s="5" t="str">
        <f>IFERROR(VLOOKUP(_xlfn.CONCAT(C8,"-",$B$4,"-",$G$6),Colocações!$A:$G,7,FALSE),"0")</f>
        <v>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11" t="s">
        <v>59</v>
      </c>
      <c r="D9" s="11" t="s">
        <v>30</v>
      </c>
      <c r="E9" s="4">
        <f>SUM(F9:L9)-M9</f>
        <v>120</v>
      </c>
      <c r="F9" s="5">
        <f>IFERROR(VLOOKUP(_xlfn.CONCAT(C9,"-",$B$4,"-",$F$6),Colocações!$A:$G,7,FALSE),"0")</f>
        <v>120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7</v>
      </c>
      <c r="C10" s="11" t="s">
        <v>60</v>
      </c>
      <c r="D10" s="11" t="s">
        <v>61</v>
      </c>
      <c r="E10" s="4">
        <f t="shared" ref="E10:E11" si="0">SUM(F10:L10)-M10</f>
        <v>120</v>
      </c>
      <c r="F10" s="5">
        <f>IFERROR(VLOOKUP(_xlfn.CONCAT(C10,"-",$B$4,"-",$F$6),Colocações!$A:$G,7,FALSE),"0")</f>
        <v>120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 t="shared" ref="M10:M11" si="1">MIN(F10:L10)-MIN(F10:L10)</f>
        <v>0</v>
      </c>
    </row>
    <row r="11" spans="2:13" x14ac:dyDescent="0.25">
      <c r="B11" s="2" t="s">
        <v>8</v>
      </c>
      <c r="C11" s="11" t="s">
        <v>62</v>
      </c>
      <c r="D11" s="11" t="s">
        <v>30</v>
      </c>
      <c r="E11" s="4">
        <f t="shared" si="0"/>
        <v>60</v>
      </c>
      <c r="F11" s="5">
        <f>IFERROR(VLOOKUP(_xlfn.CONCAT(C11,"-",$B$4,"-",$F$6),Colocações!$A:$G,7,FALSE),"0")</f>
        <v>60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si="1"/>
        <v>0</v>
      </c>
    </row>
    <row r="12" spans="2:13" x14ac:dyDescent="0.25">
      <c r="B12" s="2" t="s">
        <v>8</v>
      </c>
      <c r="C12" s="11" t="s">
        <v>63</v>
      </c>
      <c r="D12" s="11" t="s">
        <v>20</v>
      </c>
      <c r="E12" s="4">
        <f t="shared" ref="E12:E19" si="2">SUM(F12:L12)-M12</f>
        <v>60</v>
      </c>
      <c r="F12" s="5">
        <f>IFERROR(VLOOKUP(_xlfn.CONCAT(C12,"-",$B$4,"-",$F$6),Colocações!$A:$G,7,FALSE),"0")</f>
        <v>60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 t="shared" ref="M12:M19" si="3">MIN(F12:L12)-MIN(F12:L12)</f>
        <v>0</v>
      </c>
    </row>
    <row r="13" spans="2:13" x14ac:dyDescent="0.25">
      <c r="B13" s="2" t="s">
        <v>8</v>
      </c>
      <c r="C13" s="11" t="s">
        <v>64</v>
      </c>
      <c r="D13" s="11" t="s">
        <v>47</v>
      </c>
      <c r="E13" s="4">
        <f t="shared" si="2"/>
        <v>60</v>
      </c>
      <c r="F13" s="5">
        <f>IFERROR(VLOOKUP(_xlfn.CONCAT(C13,"-",$B$4,"-",$F$6),Colocações!$A:$G,7,FALSE),"0")</f>
        <v>60</v>
      </c>
      <c r="G13" s="5" t="str">
        <f>IFERROR(VLOOKUP(_xlfn.CONCAT(C13,"-",$B$4,"-",$G$6),Colocações!$A:$G,7,FALSE),"0")</f>
        <v>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 t="shared" si="3"/>
        <v>0</v>
      </c>
    </row>
    <row r="14" spans="2:13" x14ac:dyDescent="0.25">
      <c r="B14" s="2" t="s">
        <v>8</v>
      </c>
      <c r="C14" s="11" t="s">
        <v>65</v>
      </c>
      <c r="D14" s="11" t="s">
        <v>30</v>
      </c>
      <c r="E14" s="4">
        <f t="shared" si="2"/>
        <v>60</v>
      </c>
      <c r="F14" s="5">
        <f>IFERROR(VLOOKUP(_xlfn.CONCAT(C14,"-",$B$4,"-",$F$6),Colocações!$A:$G,7,FALSE),"0")</f>
        <v>60</v>
      </c>
      <c r="G14" s="5" t="str">
        <f>IFERROR(VLOOKUP(_xlfn.CONCAT(C14,"-",$B$4,"-",$G$6),Colocações!$A:$G,7,FALSE),"0")</f>
        <v>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 t="shared" si="3"/>
        <v>0</v>
      </c>
    </row>
    <row r="15" spans="2:13" x14ac:dyDescent="0.25">
      <c r="B15" s="8" t="s">
        <v>10</v>
      </c>
      <c r="C15" s="11" t="s">
        <v>66</v>
      </c>
      <c r="D15" s="11" t="s">
        <v>30</v>
      </c>
      <c r="E15" s="4">
        <f t="shared" si="2"/>
        <v>0</v>
      </c>
      <c r="F15" s="5">
        <f>IFERROR(VLOOKUP(_xlfn.CONCAT(C15,"-",$B$4,"-",$F$6),Colocações!$A:$G,7,FALSE),"0")</f>
        <v>0</v>
      </c>
      <c r="G15" s="5" t="str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 t="shared" si="3"/>
        <v>0</v>
      </c>
    </row>
    <row r="16" spans="2:13" x14ac:dyDescent="0.25">
      <c r="B16" s="8" t="s">
        <v>10</v>
      </c>
      <c r="C16" s="11" t="s">
        <v>67</v>
      </c>
      <c r="D16" s="11" t="s">
        <v>30</v>
      </c>
      <c r="E16" s="4">
        <f t="shared" si="2"/>
        <v>0</v>
      </c>
      <c r="F16" s="5">
        <f>IFERROR(VLOOKUP(_xlfn.CONCAT(C16,"-",$B$4,"-",$F$6),Colocações!$A:$G,7,FALSE),"0")</f>
        <v>0</v>
      </c>
      <c r="G16" s="5" t="str">
        <f>IFERROR(VLOOKUP(_xlfn.CONCAT(C16,"-",$B$4,"-",$G$6),Colocações!$A:$G,7,FALSE),"0")</f>
        <v>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 t="shared" si="3"/>
        <v>0</v>
      </c>
    </row>
    <row r="17" spans="2:13" x14ac:dyDescent="0.25">
      <c r="B17" s="8" t="s">
        <v>10</v>
      </c>
      <c r="C17" s="11" t="s">
        <v>68</v>
      </c>
      <c r="D17" s="11" t="s">
        <v>44</v>
      </c>
      <c r="E17" s="4">
        <f t="shared" si="2"/>
        <v>0</v>
      </c>
      <c r="F17" s="5">
        <f>IFERROR(VLOOKUP(_xlfn.CONCAT(C17,"-",$B$4,"-",$F$6),Colocações!$A:$G,7,FALSE),"0")</f>
        <v>0</v>
      </c>
      <c r="G17" s="5" t="str">
        <f>IFERROR(VLOOKUP(_xlfn.CONCAT(C17,"-",$B$4,"-",$G$6),Colocações!$A:$G,7,FALSE),"0")</f>
        <v>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 t="shared" si="3"/>
        <v>0</v>
      </c>
    </row>
    <row r="18" spans="2:13" x14ac:dyDescent="0.25">
      <c r="B18" s="8" t="s">
        <v>10</v>
      </c>
      <c r="C18" s="11" t="s">
        <v>69</v>
      </c>
      <c r="D18" s="11" t="s">
        <v>30</v>
      </c>
      <c r="E18" s="4">
        <f t="shared" si="2"/>
        <v>0</v>
      </c>
      <c r="F18" s="5">
        <f>IFERROR(VLOOKUP(_xlfn.CONCAT(C18,"-",$B$4,"-",$F$6),Colocações!$A:$G,7,FALSE),"0")</f>
        <v>0</v>
      </c>
      <c r="G18" s="5" t="str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 t="shared" si="3"/>
        <v>0</v>
      </c>
    </row>
    <row r="19" spans="2:13" x14ac:dyDescent="0.25">
      <c r="B19" s="8" t="s">
        <v>10</v>
      </c>
      <c r="C19" s="11" t="s">
        <v>70</v>
      </c>
      <c r="D19" s="11" t="s">
        <v>20</v>
      </c>
      <c r="E19" s="4">
        <f t="shared" si="2"/>
        <v>0</v>
      </c>
      <c r="F19" s="5">
        <f>IFERROR(VLOOKUP(_xlfn.CONCAT(C19,"-",$B$4,"-",$F$6),Colocações!$A:$G,7,FALSE),"0")</f>
        <v>0</v>
      </c>
      <c r="G19" s="5" t="str">
        <f>IFERROR(VLOOKUP(_xlfn.CONCAT(C19,"-",$B$4,"-",$G$6),Colocações!$A:$G,7,FALSE),"0")</f>
        <v>0</v>
      </c>
      <c r="H19" s="5" t="str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 t="shared" si="3"/>
        <v>0</v>
      </c>
    </row>
  </sheetData>
  <sheetCalcPr fullCalcOnLoad="1"/>
  <mergeCells count="1">
    <mergeCell ref="B4:M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workbookViewId="0">
      <selection activeCell="B10" sqref="B10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2.5703125" style="1" customWidth="1"/>
    <col min="4" max="4" width="21" style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183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5" t="s">
        <v>22</v>
      </c>
      <c r="G6" s="5" t="s">
        <v>15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11" t="s">
        <v>182</v>
      </c>
      <c r="D7" s="11" t="s">
        <v>53</v>
      </c>
      <c r="E7" s="4">
        <f>SUM(F7:L7)-M7</f>
        <v>200</v>
      </c>
      <c r="F7" s="5">
        <f>IFERROR(VLOOKUP(_xlfn.CONCAT(C7,"-",$B$4,"-",$F$6),Colocações!$A:$G,7,FALSE),"0")</f>
        <v>200</v>
      </c>
      <c r="G7" s="5" t="str">
        <f>IFERROR(VLOOKUP(_xlfn.CONCAT(C7,"-",$B$4,"-",$G$6),Colocações!$A:$G,7,FALSE),"0")</f>
        <v>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11" t="s">
        <v>184</v>
      </c>
      <c r="D8" s="11" t="s">
        <v>20</v>
      </c>
      <c r="E8" s="4">
        <f>SUM(F8:L8)-M8</f>
        <v>160</v>
      </c>
      <c r="F8" s="5">
        <f>IFERROR(VLOOKUP(_xlfn.CONCAT(C8,"-",$B$4,"-",$F$6),Colocações!$A:$G,7,FALSE),"0")</f>
        <v>160</v>
      </c>
      <c r="G8" s="5" t="str">
        <f>IFERROR(VLOOKUP(_xlfn.CONCAT(C8,"-",$B$4,"-",$G$6),Colocações!$A:$G,7,FALSE),"0")</f>
        <v>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11" t="s">
        <v>185</v>
      </c>
      <c r="D9" s="11" t="s">
        <v>20</v>
      </c>
      <c r="E9" s="4">
        <f>SUM(F9:L9)-M9</f>
        <v>120</v>
      </c>
      <c r="F9" s="5">
        <f>IFERROR(VLOOKUP(_xlfn.CONCAT(C9,"-",$B$4,"-",$F$6),Colocações!$A:$G,7,FALSE),"0")</f>
        <v>120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7</v>
      </c>
      <c r="C10" s="11" t="s">
        <v>186</v>
      </c>
      <c r="D10" s="11" t="s">
        <v>20</v>
      </c>
      <c r="E10" s="4">
        <f>SUM(F10:L10)-M10</f>
        <v>120</v>
      </c>
      <c r="F10" s="5">
        <f>IFERROR(VLOOKUP(_xlfn.CONCAT(C10,"-",$B$4,"-",$F$6),Colocações!$A:$G,7,FALSE),"0")</f>
        <v>120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3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sheetCalcPr fullCalcOnLoad="1"/>
  <mergeCells count="1">
    <mergeCell ref="B4:M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workbookViewId="0">
      <selection activeCell="C18" sqref="C18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2.5703125" style="1" customWidth="1"/>
    <col min="4" max="4" width="21" style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189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5" t="s">
        <v>22</v>
      </c>
      <c r="G6" s="5" t="s">
        <v>15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11" t="s">
        <v>188</v>
      </c>
      <c r="D7" s="11" t="s">
        <v>30</v>
      </c>
      <c r="E7" s="4">
        <f>SUM(F7:L7)-M7</f>
        <v>200</v>
      </c>
      <c r="F7" s="5">
        <f>IFERROR(VLOOKUP(_xlfn.CONCAT(C7,"-",$B$4,"-",$F$6),Colocações!$A:$G,7,FALSE),"0")</f>
        <v>200</v>
      </c>
      <c r="G7" s="5" t="str">
        <f>IFERROR(VLOOKUP(_xlfn.CONCAT(C7,"-",$B$4,"-",$G$6),Colocações!$A:$G,7,FALSE),"0")</f>
        <v>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11" t="s">
        <v>182</v>
      </c>
      <c r="D8" s="11" t="s">
        <v>53</v>
      </c>
      <c r="E8" s="4">
        <f t="shared" ref="E8:E15" si="0">SUM(F8:L8)-M8</f>
        <v>160</v>
      </c>
      <c r="F8" s="5">
        <f>IFERROR(VLOOKUP(_xlfn.CONCAT(C8,"-",$B$4,"-",$F$6),Colocações!$A:$G,7,FALSE),"0")</f>
        <v>160</v>
      </c>
      <c r="G8" s="5" t="str">
        <f>IFERROR(VLOOKUP(_xlfn.CONCAT(C8,"-",$B$4,"-",$G$6),Colocações!$A:$G,7,FALSE),"0")</f>
        <v>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 t="shared" ref="M8:M15" si="1">MIN(F8:L8)-MIN(F8:L8)</f>
        <v>0</v>
      </c>
    </row>
    <row r="9" spans="2:13" x14ac:dyDescent="0.25">
      <c r="B9" s="2" t="s">
        <v>7</v>
      </c>
      <c r="C9" s="11" t="s">
        <v>190</v>
      </c>
      <c r="D9" s="11" t="s">
        <v>20</v>
      </c>
      <c r="E9" s="4">
        <f t="shared" si="0"/>
        <v>120</v>
      </c>
      <c r="F9" s="5">
        <f>IFERROR(VLOOKUP(_xlfn.CONCAT(C9,"-",$B$4,"-",$F$6),Colocações!$A:$G,7,FALSE),"0")</f>
        <v>120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 t="shared" si="1"/>
        <v>0</v>
      </c>
    </row>
    <row r="10" spans="2:13" x14ac:dyDescent="0.25">
      <c r="B10" s="2" t="s">
        <v>7</v>
      </c>
      <c r="C10" s="11" t="s">
        <v>184</v>
      </c>
      <c r="D10" s="11" t="s">
        <v>20</v>
      </c>
      <c r="E10" s="4">
        <f t="shared" si="0"/>
        <v>120</v>
      </c>
      <c r="F10" s="5">
        <f>IFERROR(VLOOKUP(_xlfn.CONCAT(C10,"-",$B$4,"-",$F$6),Colocações!$A:$G,7,FALSE),"0")</f>
        <v>120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 t="shared" si="1"/>
        <v>0</v>
      </c>
    </row>
    <row r="11" spans="2:13" x14ac:dyDescent="0.25">
      <c r="B11" s="2" t="s">
        <v>8</v>
      </c>
      <c r="C11" s="11" t="s">
        <v>191</v>
      </c>
      <c r="D11" s="11" t="s">
        <v>30</v>
      </c>
      <c r="E11" s="4">
        <f t="shared" si="0"/>
        <v>60</v>
      </c>
      <c r="F11" s="5">
        <f>IFERROR(VLOOKUP(_xlfn.CONCAT(C11,"-",$B$4,"-",$F$6),Colocações!$A:$G,7,FALSE),"0")</f>
        <v>60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si="1"/>
        <v>0</v>
      </c>
    </row>
    <row r="12" spans="2:13" x14ac:dyDescent="0.25">
      <c r="B12" s="2" t="s">
        <v>8</v>
      </c>
      <c r="C12" s="11" t="s">
        <v>192</v>
      </c>
      <c r="D12" s="11" t="s">
        <v>53</v>
      </c>
      <c r="E12" s="4">
        <f t="shared" si="0"/>
        <v>60</v>
      </c>
      <c r="F12" s="5">
        <f>IFERROR(VLOOKUP(_xlfn.CONCAT(C12,"-",$B$4,"-",$F$6),Colocações!$A:$G,7,FALSE),"0")</f>
        <v>60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 t="shared" si="1"/>
        <v>0</v>
      </c>
    </row>
    <row r="13" spans="2:13" x14ac:dyDescent="0.25">
      <c r="B13" s="2" t="s">
        <v>9</v>
      </c>
      <c r="C13" s="11" t="s">
        <v>193</v>
      </c>
      <c r="D13" s="11" t="s">
        <v>47</v>
      </c>
      <c r="E13" s="4">
        <f t="shared" si="0"/>
        <v>0</v>
      </c>
      <c r="F13" s="5">
        <f>IFERROR(VLOOKUP(_xlfn.CONCAT(C13,"-",$B$4,"-",$F$6),Colocações!$A:$G,7,FALSE),"0")</f>
        <v>0</v>
      </c>
      <c r="G13" s="5" t="str">
        <f>IFERROR(VLOOKUP(_xlfn.CONCAT(C13,"-",$B$4,"-",$G$6),Colocações!$A:$G,7,FALSE),"0")</f>
        <v>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 t="shared" si="1"/>
        <v>0</v>
      </c>
    </row>
    <row r="14" spans="2:13" x14ac:dyDescent="0.25">
      <c r="B14" s="2" t="s">
        <v>9</v>
      </c>
      <c r="C14" s="11" t="s">
        <v>194</v>
      </c>
      <c r="D14" s="11" t="s">
        <v>128</v>
      </c>
      <c r="E14" s="4">
        <f t="shared" si="0"/>
        <v>0</v>
      </c>
      <c r="F14" s="5">
        <f>IFERROR(VLOOKUP(_xlfn.CONCAT(C14,"-",$B$4,"-",$F$6),Colocações!$A:$G,7,FALSE),"0")</f>
        <v>0</v>
      </c>
      <c r="G14" s="5" t="str">
        <f>IFERROR(VLOOKUP(_xlfn.CONCAT(C14,"-",$B$4,"-",$G$6),Colocações!$A:$G,7,FALSE),"0")</f>
        <v>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 t="shared" si="1"/>
        <v>0</v>
      </c>
    </row>
    <row r="15" spans="2:13" x14ac:dyDescent="0.25">
      <c r="B15" s="2" t="s">
        <v>9</v>
      </c>
      <c r="C15" s="11" t="s">
        <v>186</v>
      </c>
      <c r="D15" s="11" t="s">
        <v>20</v>
      </c>
      <c r="E15" s="4">
        <f t="shared" si="0"/>
        <v>0</v>
      </c>
      <c r="F15" s="5">
        <f>IFERROR(VLOOKUP(_xlfn.CONCAT(C15,"-",$B$4,"-",$F$6),Colocações!$A:$G,7,FALSE),"0")</f>
        <v>0</v>
      </c>
      <c r="G15" s="5" t="str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 t="shared" si="1"/>
        <v>0</v>
      </c>
    </row>
    <row r="16" spans="2:13" x14ac:dyDescent="0.25">
      <c r="B16" s="8"/>
    </row>
    <row r="17" spans="2:2" x14ac:dyDescent="0.25">
      <c r="B17" s="8"/>
    </row>
    <row r="18" spans="2:2" x14ac:dyDescent="0.25">
      <c r="B18" s="8"/>
    </row>
    <row r="19" spans="2:2" x14ac:dyDescent="0.25">
      <c r="B19" s="8"/>
    </row>
  </sheetData>
  <sheetCalcPr fullCalcOnLoad="1"/>
  <mergeCells count="1">
    <mergeCell ref="B4:M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workbookViewId="0">
      <selection activeCell="B16" sqref="B16:B19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2.5703125" style="1" customWidth="1"/>
    <col min="4" max="4" width="21" style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197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5" t="s">
        <v>22</v>
      </c>
      <c r="G6" s="5" t="s">
        <v>15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11" t="s">
        <v>196</v>
      </c>
      <c r="D7" s="11" t="s">
        <v>53</v>
      </c>
      <c r="E7" s="4">
        <f>SUM(F7:L7)-M7</f>
        <v>200</v>
      </c>
      <c r="F7" s="5">
        <f>IFERROR(VLOOKUP(_xlfn.CONCAT(C7,"-",$B$4,"-",$F$6),Colocações!$A:$G,7,FALSE),"0")</f>
        <v>200</v>
      </c>
      <c r="G7" s="5" t="str">
        <f>IFERROR(VLOOKUP(_xlfn.CONCAT(C7,"-",$B$4,"-",$G$6),Colocações!$A:$G,7,FALSE),"0")</f>
        <v>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11" t="s">
        <v>198</v>
      </c>
      <c r="D8" s="11" t="s">
        <v>61</v>
      </c>
      <c r="E8" s="4">
        <f t="shared" ref="E8:E15" si="0">SUM(F8:L8)-M8</f>
        <v>160</v>
      </c>
      <c r="F8" s="5">
        <f>IFERROR(VLOOKUP(_xlfn.CONCAT(C8,"-",$B$4,"-",$F$6),Colocações!$A:$G,7,FALSE),"0")</f>
        <v>160</v>
      </c>
      <c r="G8" s="5" t="str">
        <f>IFERROR(VLOOKUP(_xlfn.CONCAT(C8,"-",$B$4,"-",$G$6),Colocações!$A:$G,7,FALSE),"0")</f>
        <v>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 t="shared" ref="M8:M15" si="1">MIN(F8:L8)-MIN(F8:L8)</f>
        <v>0</v>
      </c>
    </row>
    <row r="9" spans="2:13" x14ac:dyDescent="0.25">
      <c r="B9" s="2" t="s">
        <v>7</v>
      </c>
      <c r="C9" s="11" t="s">
        <v>199</v>
      </c>
      <c r="D9" s="11" t="s">
        <v>44</v>
      </c>
      <c r="E9" s="4">
        <f t="shared" si="0"/>
        <v>120</v>
      </c>
      <c r="F9" s="5">
        <f>IFERROR(VLOOKUP(_xlfn.CONCAT(C9,"-",$B$4,"-",$F$6),Colocações!$A:$G,7,FALSE),"0")</f>
        <v>120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 t="shared" si="1"/>
        <v>0</v>
      </c>
    </row>
    <row r="10" spans="2:13" x14ac:dyDescent="0.25">
      <c r="B10" s="2" t="s">
        <v>7</v>
      </c>
      <c r="C10" s="11" t="s">
        <v>200</v>
      </c>
      <c r="D10" s="11" t="s">
        <v>36</v>
      </c>
      <c r="E10" s="4">
        <f t="shared" si="0"/>
        <v>120</v>
      </c>
      <c r="F10" s="5">
        <f>IFERROR(VLOOKUP(_xlfn.CONCAT(C10,"-",$B$4,"-",$F$6),Colocações!$A:$G,7,FALSE),"0")</f>
        <v>120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 t="shared" si="1"/>
        <v>0</v>
      </c>
    </row>
    <row r="11" spans="2:13" x14ac:dyDescent="0.25">
      <c r="B11" s="2" t="s">
        <v>8</v>
      </c>
      <c r="C11" s="11" t="s">
        <v>201</v>
      </c>
      <c r="D11" s="11" t="s">
        <v>20</v>
      </c>
      <c r="E11" s="4">
        <f t="shared" si="0"/>
        <v>60</v>
      </c>
      <c r="F11" s="5">
        <f>IFERROR(VLOOKUP(_xlfn.CONCAT(C11,"-",$B$4,"-",$F$6),Colocações!$A:$G,7,FALSE),"0")</f>
        <v>60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si="1"/>
        <v>0</v>
      </c>
    </row>
    <row r="12" spans="2:13" x14ac:dyDescent="0.25">
      <c r="B12" s="2" t="s">
        <v>8</v>
      </c>
      <c r="C12" s="11" t="s">
        <v>202</v>
      </c>
      <c r="D12" s="11" t="s">
        <v>128</v>
      </c>
      <c r="E12" s="4">
        <f t="shared" si="0"/>
        <v>60</v>
      </c>
      <c r="F12" s="5">
        <f>IFERROR(VLOOKUP(_xlfn.CONCAT(C12,"-",$B$4,"-",$F$6),Colocações!$A:$G,7,FALSE),"0")</f>
        <v>60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 t="shared" si="1"/>
        <v>0</v>
      </c>
    </row>
    <row r="13" spans="2:13" x14ac:dyDescent="0.25">
      <c r="B13" s="2" t="s">
        <v>8</v>
      </c>
      <c r="C13" s="11" t="s">
        <v>203</v>
      </c>
      <c r="D13" s="11" t="s">
        <v>36</v>
      </c>
      <c r="E13" s="4">
        <f t="shared" si="0"/>
        <v>60</v>
      </c>
      <c r="F13" s="5">
        <f>IFERROR(VLOOKUP(_xlfn.CONCAT(C13,"-",$B$4,"-",$F$6),Colocações!$A:$G,7,FALSE),"0")</f>
        <v>60</v>
      </c>
      <c r="G13" s="5" t="str">
        <f>IFERROR(VLOOKUP(_xlfn.CONCAT(C13,"-",$B$4,"-",$G$6),Colocações!$A:$G,7,FALSE),"0")</f>
        <v>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 t="shared" si="1"/>
        <v>0</v>
      </c>
    </row>
    <row r="14" spans="2:13" x14ac:dyDescent="0.25">
      <c r="B14" s="2" t="s">
        <v>8</v>
      </c>
      <c r="C14" s="11" t="s">
        <v>204</v>
      </c>
      <c r="D14" s="11" t="s">
        <v>51</v>
      </c>
      <c r="E14" s="4">
        <f t="shared" si="0"/>
        <v>60</v>
      </c>
      <c r="F14" s="5">
        <f>IFERROR(VLOOKUP(_xlfn.CONCAT(C14,"-",$B$4,"-",$F$6),Colocações!$A:$G,7,FALSE),"0")</f>
        <v>60</v>
      </c>
      <c r="G14" s="5" t="str">
        <f>IFERROR(VLOOKUP(_xlfn.CONCAT(C14,"-",$B$4,"-",$G$6),Colocações!$A:$G,7,FALSE),"0")</f>
        <v>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 t="shared" si="1"/>
        <v>0</v>
      </c>
    </row>
    <row r="15" spans="2:13" x14ac:dyDescent="0.25">
      <c r="B15" s="2" t="s">
        <v>10</v>
      </c>
      <c r="C15" s="11" t="s">
        <v>188</v>
      </c>
      <c r="D15" s="11" t="s">
        <v>30</v>
      </c>
      <c r="E15" s="4">
        <f t="shared" ref="E15:E19" si="2">SUM(F15:L15)-M15</f>
        <v>0</v>
      </c>
      <c r="F15" s="5">
        <f>IFERROR(VLOOKUP(_xlfn.CONCAT(C15,"-",$B$4,"-",$F$6),Colocações!$A:$G,7,FALSE),"0")</f>
        <v>0</v>
      </c>
      <c r="G15" s="5" t="str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 t="shared" ref="M15:M19" si="3">MIN(F15:L15)-MIN(F15:L15)</f>
        <v>0</v>
      </c>
    </row>
    <row r="16" spans="2:13" x14ac:dyDescent="0.25">
      <c r="B16" s="2" t="s">
        <v>10</v>
      </c>
      <c r="C16" s="11" t="s">
        <v>205</v>
      </c>
      <c r="D16" s="11" t="s">
        <v>20</v>
      </c>
      <c r="E16" s="4">
        <f t="shared" si="2"/>
        <v>0</v>
      </c>
      <c r="F16" s="5">
        <f>IFERROR(VLOOKUP(_xlfn.CONCAT(C16,"-",$B$4,"-",$F$6),Colocações!$A:$G,7,FALSE),"0")</f>
        <v>0</v>
      </c>
      <c r="G16" s="5" t="str">
        <f>IFERROR(VLOOKUP(_xlfn.CONCAT(C16,"-",$B$4,"-",$G$6),Colocações!$A:$G,7,FALSE),"0")</f>
        <v>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 t="shared" si="3"/>
        <v>0</v>
      </c>
    </row>
    <row r="17" spans="2:13" x14ac:dyDescent="0.25">
      <c r="B17" s="2" t="s">
        <v>10</v>
      </c>
      <c r="C17" s="11" t="s">
        <v>206</v>
      </c>
      <c r="D17" s="11" t="s">
        <v>53</v>
      </c>
      <c r="E17" s="4">
        <f t="shared" si="2"/>
        <v>0</v>
      </c>
      <c r="F17" s="5">
        <f>IFERROR(VLOOKUP(_xlfn.CONCAT(C17,"-",$B$4,"-",$F$6),Colocações!$A:$G,7,FALSE),"0")</f>
        <v>0</v>
      </c>
      <c r="G17" s="5" t="str">
        <f>IFERROR(VLOOKUP(_xlfn.CONCAT(C17,"-",$B$4,"-",$G$6),Colocações!$A:$G,7,FALSE),"0")</f>
        <v>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 t="shared" si="3"/>
        <v>0</v>
      </c>
    </row>
    <row r="18" spans="2:13" x14ac:dyDescent="0.25">
      <c r="B18" s="2" t="s">
        <v>10</v>
      </c>
      <c r="C18" s="11" t="s">
        <v>207</v>
      </c>
      <c r="D18" s="11" t="s">
        <v>30</v>
      </c>
      <c r="E18" s="4">
        <f t="shared" si="2"/>
        <v>0</v>
      </c>
      <c r="F18" s="5">
        <f>IFERROR(VLOOKUP(_xlfn.CONCAT(C18,"-",$B$4,"-",$F$6),Colocações!$A:$G,7,FALSE),"0")</f>
        <v>0</v>
      </c>
      <c r="G18" s="5" t="str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 t="shared" si="3"/>
        <v>0</v>
      </c>
    </row>
    <row r="19" spans="2:13" x14ac:dyDescent="0.25">
      <c r="B19" s="2" t="s">
        <v>10</v>
      </c>
      <c r="C19" s="11" t="s">
        <v>194</v>
      </c>
      <c r="D19" s="11" t="s">
        <v>128</v>
      </c>
      <c r="E19" s="4">
        <f t="shared" si="2"/>
        <v>0</v>
      </c>
      <c r="F19" s="5">
        <f>IFERROR(VLOOKUP(_xlfn.CONCAT(C19,"-",$B$4,"-",$F$6),Colocações!$A:$G,7,FALSE),"0")</f>
        <v>0</v>
      </c>
      <c r="G19" s="5" t="str">
        <f>IFERROR(VLOOKUP(_xlfn.CONCAT(C19,"-",$B$4,"-",$G$6),Colocações!$A:$G,7,FALSE),"0")</f>
        <v>0</v>
      </c>
      <c r="H19" s="5" t="str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 t="shared" si="3"/>
        <v>0</v>
      </c>
    </row>
  </sheetData>
  <sheetCalcPr fullCalcOnLoad="1"/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workbookViewId="0">
      <selection activeCell="B16" sqref="B16:B23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2.5703125" style="1" customWidth="1"/>
    <col min="4" max="4" width="21" style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212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5" t="s">
        <v>22</v>
      </c>
      <c r="G6" s="5" t="s">
        <v>15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11" t="s">
        <v>211</v>
      </c>
      <c r="D7" s="11" t="s">
        <v>36</v>
      </c>
      <c r="E7" s="4">
        <f>SUM(F7:L7)-M7</f>
        <v>200</v>
      </c>
      <c r="F7" s="5">
        <f>IFERROR(VLOOKUP(_xlfn.CONCAT(C7,"-",$B$4,"-",$F$6),Colocações!$A:$G,7,FALSE),"0")</f>
        <v>200</v>
      </c>
      <c r="G7" s="5" t="str">
        <f>IFERROR(VLOOKUP(_xlfn.CONCAT(C7,"-",$B$4,"-",$G$6),Colocações!$A:$G,7,FALSE),"0")</f>
        <v>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11" t="s">
        <v>213</v>
      </c>
      <c r="D8" s="11" t="s">
        <v>44</v>
      </c>
      <c r="E8" s="4">
        <f t="shared" ref="E8:E23" si="0">SUM(F8:L8)-M8</f>
        <v>160</v>
      </c>
      <c r="F8" s="5">
        <f>IFERROR(VLOOKUP(_xlfn.CONCAT(C8,"-",$B$4,"-",$F$6),Colocações!$A:$G,7,FALSE),"0")</f>
        <v>160</v>
      </c>
      <c r="G8" s="5" t="str">
        <f>IFERROR(VLOOKUP(_xlfn.CONCAT(C8,"-",$B$4,"-",$G$6),Colocações!$A:$G,7,FALSE),"0")</f>
        <v>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 t="shared" ref="M8:M23" si="1">MIN(F8:L8)-MIN(F8:L8)</f>
        <v>0</v>
      </c>
    </row>
    <row r="9" spans="2:13" x14ac:dyDescent="0.25">
      <c r="B9" s="2" t="s">
        <v>7</v>
      </c>
      <c r="C9" s="11" t="s">
        <v>200</v>
      </c>
      <c r="D9" s="11" t="s">
        <v>36</v>
      </c>
      <c r="E9" s="4">
        <f t="shared" si="0"/>
        <v>120</v>
      </c>
      <c r="F9" s="5">
        <f>IFERROR(VLOOKUP(_xlfn.CONCAT(C9,"-",$B$4,"-",$F$6),Colocações!$A:$G,7,FALSE),"0")</f>
        <v>120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 t="shared" si="1"/>
        <v>0</v>
      </c>
    </row>
    <row r="10" spans="2:13" x14ac:dyDescent="0.25">
      <c r="B10" s="2" t="s">
        <v>7</v>
      </c>
      <c r="C10" s="11" t="s">
        <v>93</v>
      </c>
      <c r="D10" s="11" t="s">
        <v>27</v>
      </c>
      <c r="E10" s="4">
        <f t="shared" si="0"/>
        <v>120</v>
      </c>
      <c r="F10" s="5">
        <f>IFERROR(VLOOKUP(_xlfn.CONCAT(C10,"-",$B$4,"-",$F$6),Colocações!$A:$G,7,FALSE),"0")</f>
        <v>120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 t="shared" si="1"/>
        <v>0</v>
      </c>
    </row>
    <row r="11" spans="2:13" x14ac:dyDescent="0.25">
      <c r="B11" s="2" t="s">
        <v>8</v>
      </c>
      <c r="C11" s="11" t="s">
        <v>117</v>
      </c>
      <c r="D11" s="11" t="s">
        <v>27</v>
      </c>
      <c r="E11" s="4">
        <f t="shared" si="0"/>
        <v>60</v>
      </c>
      <c r="F11" s="5">
        <f>IFERROR(VLOOKUP(_xlfn.CONCAT(C11,"-",$B$4,"-",$F$6),Colocações!$A:$G,7,FALSE),"0")</f>
        <v>60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si="1"/>
        <v>0</v>
      </c>
    </row>
    <row r="12" spans="2:13" x14ac:dyDescent="0.25">
      <c r="B12" s="2" t="s">
        <v>8</v>
      </c>
      <c r="C12" s="11" t="s">
        <v>118</v>
      </c>
      <c r="D12" s="11" t="s">
        <v>33</v>
      </c>
      <c r="E12" s="4">
        <f t="shared" si="0"/>
        <v>60</v>
      </c>
      <c r="F12" s="5">
        <f>IFERROR(VLOOKUP(_xlfn.CONCAT(C12,"-",$B$4,"-",$F$6),Colocações!$A:$G,7,FALSE),"0")</f>
        <v>60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 t="shared" si="1"/>
        <v>0</v>
      </c>
    </row>
    <row r="13" spans="2:13" x14ac:dyDescent="0.25">
      <c r="B13" s="2" t="s">
        <v>8</v>
      </c>
      <c r="C13" s="11" t="s">
        <v>203</v>
      </c>
      <c r="D13" s="11" t="s">
        <v>36</v>
      </c>
      <c r="E13" s="4">
        <f t="shared" si="0"/>
        <v>60</v>
      </c>
      <c r="F13" s="5">
        <f>IFERROR(VLOOKUP(_xlfn.CONCAT(C13,"-",$B$4,"-",$F$6),Colocações!$A:$G,7,FALSE),"0")</f>
        <v>60</v>
      </c>
      <c r="G13" s="5" t="str">
        <f>IFERROR(VLOOKUP(_xlfn.CONCAT(C13,"-",$B$4,"-",$G$6),Colocações!$A:$G,7,FALSE),"0")</f>
        <v>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 t="shared" si="1"/>
        <v>0</v>
      </c>
    </row>
    <row r="14" spans="2:13" x14ac:dyDescent="0.25">
      <c r="B14" s="2" t="s">
        <v>8</v>
      </c>
      <c r="C14" s="11" t="s">
        <v>196</v>
      </c>
      <c r="D14" s="11" t="s">
        <v>53</v>
      </c>
      <c r="E14" s="4">
        <f t="shared" si="0"/>
        <v>60</v>
      </c>
      <c r="F14" s="5">
        <f>IFERROR(VLOOKUP(_xlfn.CONCAT(C14,"-",$B$4,"-",$F$6),Colocações!$A:$G,7,FALSE),"0")</f>
        <v>60</v>
      </c>
      <c r="G14" s="5" t="str">
        <f>IFERROR(VLOOKUP(_xlfn.CONCAT(C14,"-",$B$4,"-",$G$6),Colocações!$A:$G,7,FALSE),"0")</f>
        <v>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 t="shared" si="1"/>
        <v>0</v>
      </c>
    </row>
    <row r="15" spans="2:13" x14ac:dyDescent="0.25">
      <c r="B15" s="2" t="s">
        <v>10</v>
      </c>
      <c r="C15" s="11" t="s">
        <v>198</v>
      </c>
      <c r="D15" s="11" t="s">
        <v>61</v>
      </c>
      <c r="E15" s="4">
        <f t="shared" si="0"/>
        <v>0</v>
      </c>
      <c r="F15" s="5">
        <f>IFERROR(VLOOKUP(_xlfn.CONCAT(C15,"-",$B$4,"-",$F$6),Colocações!$A:$G,7,FALSE),"0")</f>
        <v>0</v>
      </c>
      <c r="G15" s="5" t="str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 t="shared" si="1"/>
        <v>0</v>
      </c>
    </row>
    <row r="16" spans="2:13" x14ac:dyDescent="0.25">
      <c r="B16" s="2" t="s">
        <v>10</v>
      </c>
      <c r="C16" s="11" t="s">
        <v>202</v>
      </c>
      <c r="D16" s="11" t="s">
        <v>128</v>
      </c>
      <c r="E16" s="4">
        <f t="shared" si="0"/>
        <v>0</v>
      </c>
      <c r="F16" s="5">
        <f>IFERROR(VLOOKUP(_xlfn.CONCAT(C16,"-",$B$4,"-",$F$6),Colocações!$A:$G,7,FALSE),"0")</f>
        <v>0</v>
      </c>
      <c r="G16" s="5" t="str">
        <f>IFERROR(VLOOKUP(_xlfn.CONCAT(C16,"-",$B$4,"-",$G$6),Colocações!$A:$G,7,FALSE),"0")</f>
        <v>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 t="shared" si="1"/>
        <v>0</v>
      </c>
    </row>
    <row r="17" spans="2:13" x14ac:dyDescent="0.25">
      <c r="B17" s="2" t="s">
        <v>10</v>
      </c>
      <c r="C17" s="11" t="s">
        <v>206</v>
      </c>
      <c r="D17" s="11" t="s">
        <v>53</v>
      </c>
      <c r="E17" s="4">
        <f t="shared" si="0"/>
        <v>0</v>
      </c>
      <c r="F17" s="5">
        <f>IFERROR(VLOOKUP(_xlfn.CONCAT(C17,"-",$B$4,"-",$F$6),Colocações!$A:$G,7,FALSE),"0")</f>
        <v>0</v>
      </c>
      <c r="G17" s="5" t="str">
        <f>IFERROR(VLOOKUP(_xlfn.CONCAT(C17,"-",$B$4,"-",$G$6),Colocações!$A:$G,7,FALSE),"0")</f>
        <v>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 t="shared" si="1"/>
        <v>0</v>
      </c>
    </row>
    <row r="18" spans="2:13" x14ac:dyDescent="0.25">
      <c r="B18" s="2" t="s">
        <v>10</v>
      </c>
      <c r="C18" s="11" t="s">
        <v>148</v>
      </c>
      <c r="D18" s="11" t="s">
        <v>33</v>
      </c>
      <c r="E18" s="4">
        <f t="shared" si="0"/>
        <v>0</v>
      </c>
      <c r="F18" s="5">
        <f>IFERROR(VLOOKUP(_xlfn.CONCAT(C18,"-",$B$4,"-",$F$6),Colocações!$A:$G,7,FALSE),"0")</f>
        <v>0</v>
      </c>
      <c r="G18" s="5" t="str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 t="shared" si="1"/>
        <v>0</v>
      </c>
    </row>
    <row r="19" spans="2:13" x14ac:dyDescent="0.25">
      <c r="B19" s="2" t="s">
        <v>10</v>
      </c>
      <c r="C19" s="11" t="s">
        <v>162</v>
      </c>
      <c r="D19" s="11" t="s">
        <v>33</v>
      </c>
      <c r="E19" s="4">
        <f t="shared" si="0"/>
        <v>0</v>
      </c>
      <c r="F19" s="5">
        <f>IFERROR(VLOOKUP(_xlfn.CONCAT(C19,"-",$B$4,"-",$F$6),Colocações!$A:$G,7,FALSE),"0")</f>
        <v>0</v>
      </c>
      <c r="G19" s="5" t="str">
        <f>IFERROR(VLOOKUP(_xlfn.CONCAT(C19,"-",$B$4,"-",$G$6),Colocações!$A:$G,7,FALSE),"0")</f>
        <v>0</v>
      </c>
      <c r="H19" s="5" t="str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 t="shared" si="1"/>
        <v>0</v>
      </c>
    </row>
    <row r="20" spans="2:13" x14ac:dyDescent="0.25">
      <c r="B20" s="2" t="s">
        <v>10</v>
      </c>
      <c r="C20" s="11" t="s">
        <v>103</v>
      </c>
      <c r="D20" s="11" t="s">
        <v>20</v>
      </c>
      <c r="E20" s="4">
        <f t="shared" si="0"/>
        <v>0</v>
      </c>
      <c r="F20" s="5">
        <f>IFERROR(VLOOKUP(_xlfn.CONCAT(C20,"-",$B$4,"-",$F$6),Colocações!$A:$G,7,FALSE),"0")</f>
        <v>0</v>
      </c>
      <c r="G20" s="5" t="str">
        <f>IFERROR(VLOOKUP(_xlfn.CONCAT(C20,"-",$B$4,"-",$G$6),Colocações!$A:$G,7,FALSE),"0")</f>
        <v>0</v>
      </c>
      <c r="H20" s="5" t="str">
        <f>IFERROR(VLOOKUP(_xlfn.CONCAT(C20,"-",$B$4,"-",$H$6),Colocações!$A:$G,7,FALSE),"0")</f>
        <v>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 t="shared" si="1"/>
        <v>0</v>
      </c>
    </row>
    <row r="21" spans="2:13" x14ac:dyDescent="0.25">
      <c r="B21" s="2" t="s">
        <v>10</v>
      </c>
      <c r="C21" s="11" t="s">
        <v>137</v>
      </c>
      <c r="D21" s="11" t="s">
        <v>51</v>
      </c>
      <c r="E21" s="4">
        <f t="shared" si="0"/>
        <v>0</v>
      </c>
      <c r="F21" s="5">
        <f>IFERROR(VLOOKUP(_xlfn.CONCAT(C21,"-",$B$4,"-",$F$6),Colocações!$A:$G,7,FALSE),"0")</f>
        <v>0</v>
      </c>
      <c r="G21" s="5" t="str">
        <f>IFERROR(VLOOKUP(_xlfn.CONCAT(C21,"-",$B$4,"-",$G$6),Colocações!$A:$G,7,FALSE),"0")</f>
        <v>0</v>
      </c>
      <c r="H21" s="5" t="str">
        <f>IFERROR(VLOOKUP(_xlfn.CONCAT(C21,"-",$B$4,"-",$H$6),Colocações!$A:$G,7,FALSE),"0")</f>
        <v>0</v>
      </c>
      <c r="I21" s="5" t="str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 t="shared" si="1"/>
        <v>0</v>
      </c>
    </row>
    <row r="22" spans="2:13" x14ac:dyDescent="0.25">
      <c r="B22" s="2" t="s">
        <v>10</v>
      </c>
      <c r="C22" s="11" t="s">
        <v>102</v>
      </c>
      <c r="D22" s="11" t="s">
        <v>53</v>
      </c>
      <c r="E22" s="4">
        <f t="shared" si="0"/>
        <v>0</v>
      </c>
      <c r="F22" s="5">
        <f>IFERROR(VLOOKUP(_xlfn.CONCAT(C22,"-",$B$4,"-",$F$6),Colocações!$A:$G,7,FALSE),"0")</f>
        <v>0</v>
      </c>
      <c r="G22" s="5" t="str">
        <f>IFERROR(VLOOKUP(_xlfn.CONCAT(C22,"-",$B$4,"-",$G$6),Colocações!$A:$G,7,FALSE),"0")</f>
        <v>0</v>
      </c>
      <c r="H22" s="5" t="str">
        <f>IFERROR(VLOOKUP(_xlfn.CONCAT(C22,"-",$B$4,"-",$H$6),Colocações!$A:$G,7,FALSE),"0")</f>
        <v>0</v>
      </c>
      <c r="I22" s="5" t="str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 t="shared" si="1"/>
        <v>0</v>
      </c>
    </row>
    <row r="23" spans="2:13" x14ac:dyDescent="0.25">
      <c r="B23" s="2" t="s">
        <v>10</v>
      </c>
      <c r="C23" s="11" t="s">
        <v>204</v>
      </c>
      <c r="D23" s="11" t="s">
        <v>51</v>
      </c>
      <c r="E23" s="4">
        <f t="shared" si="0"/>
        <v>0</v>
      </c>
      <c r="F23" s="5">
        <f>IFERROR(VLOOKUP(_xlfn.CONCAT(C23,"-",$B$4,"-",$F$6),Colocações!$A:$G,7,FALSE),"0")</f>
        <v>0</v>
      </c>
      <c r="G23" s="5" t="str">
        <f>IFERROR(VLOOKUP(_xlfn.CONCAT(C23,"-",$B$4,"-",$G$6),Colocações!$A:$G,7,FALSE),"0")</f>
        <v>0</v>
      </c>
      <c r="H23" s="5" t="str">
        <f>IFERROR(VLOOKUP(_xlfn.CONCAT(C23,"-",$B$4,"-",$H$6),Colocações!$A:$G,7,FALSE),"0")</f>
        <v>0</v>
      </c>
      <c r="I23" s="5" t="str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 t="shared" si="1"/>
        <v>0</v>
      </c>
    </row>
  </sheetData>
  <sheetCalcPr fullCalcOnLoad="1"/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workbookViewId="0">
      <selection activeCell="B14" sqref="B14:B16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2.5703125" style="1" customWidth="1"/>
    <col min="4" max="4" width="21" style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216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5" t="s">
        <v>22</v>
      </c>
      <c r="G6" s="5" t="s">
        <v>15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11" t="s">
        <v>215</v>
      </c>
      <c r="D7" s="11" t="s">
        <v>36</v>
      </c>
      <c r="E7" s="4">
        <f>SUM(F7:L7)-M7</f>
        <v>200</v>
      </c>
      <c r="F7" s="5">
        <f>IFERROR(VLOOKUP(_xlfn.CONCAT(C7,"-",$B$4,"-",$F$6),Colocações!$A:$G,7,FALSE),"0")</f>
        <v>200</v>
      </c>
      <c r="G7" s="5" t="str">
        <f>IFERROR(VLOOKUP(_xlfn.CONCAT(C7,"-",$B$4,"-",$G$6),Colocações!$A:$G,7,FALSE),"0")</f>
        <v>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11" t="s">
        <v>211</v>
      </c>
      <c r="D8" s="11" t="s">
        <v>36</v>
      </c>
      <c r="E8" s="4">
        <f t="shared" ref="E8:E23" si="0">SUM(F8:L8)-M8</f>
        <v>160</v>
      </c>
      <c r="F8" s="5">
        <f>IFERROR(VLOOKUP(_xlfn.CONCAT(C8,"-",$B$4,"-",$F$6),Colocações!$A:$G,7,FALSE),"0")</f>
        <v>160</v>
      </c>
      <c r="G8" s="5" t="str">
        <f>IFERROR(VLOOKUP(_xlfn.CONCAT(C8,"-",$B$4,"-",$G$6),Colocações!$A:$G,7,FALSE),"0")</f>
        <v>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 t="shared" ref="M8:M23" si="1">MIN(F8:L8)-MIN(F8:L8)</f>
        <v>0</v>
      </c>
    </row>
    <row r="9" spans="2:13" x14ac:dyDescent="0.25">
      <c r="B9" s="2" t="s">
        <v>7</v>
      </c>
      <c r="C9" s="11" t="s">
        <v>217</v>
      </c>
      <c r="D9" s="11" t="s">
        <v>44</v>
      </c>
      <c r="E9" s="4">
        <f t="shared" si="0"/>
        <v>120</v>
      </c>
      <c r="F9" s="5">
        <f>IFERROR(VLOOKUP(_xlfn.CONCAT(C9,"-",$B$4,"-",$F$6),Colocações!$A:$G,7,FALSE),"0")</f>
        <v>120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 t="shared" si="1"/>
        <v>0</v>
      </c>
    </row>
    <row r="10" spans="2:13" x14ac:dyDescent="0.25">
      <c r="B10" s="2" t="s">
        <v>7</v>
      </c>
      <c r="C10" s="11" t="s">
        <v>218</v>
      </c>
      <c r="D10" s="11" t="s">
        <v>51</v>
      </c>
      <c r="E10" s="4">
        <f t="shared" si="0"/>
        <v>120</v>
      </c>
      <c r="F10" s="5">
        <f>IFERROR(VLOOKUP(_xlfn.CONCAT(C10,"-",$B$4,"-",$F$6),Colocações!$A:$G,7,FALSE),"0")</f>
        <v>120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 t="shared" si="1"/>
        <v>0</v>
      </c>
    </row>
    <row r="11" spans="2:13" x14ac:dyDescent="0.25">
      <c r="B11" s="2" t="s">
        <v>8</v>
      </c>
      <c r="C11" s="11" t="s">
        <v>124</v>
      </c>
      <c r="D11" s="11" t="s">
        <v>53</v>
      </c>
      <c r="E11" s="4">
        <f t="shared" si="0"/>
        <v>60</v>
      </c>
      <c r="F11" s="5">
        <f>IFERROR(VLOOKUP(_xlfn.CONCAT(C11,"-",$B$4,"-",$F$6),Colocações!$A:$G,7,FALSE),"0")</f>
        <v>60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si="1"/>
        <v>0</v>
      </c>
    </row>
    <row r="12" spans="2:13" x14ac:dyDescent="0.25">
      <c r="B12" s="2" t="s">
        <v>8</v>
      </c>
      <c r="C12" s="11" t="s">
        <v>213</v>
      </c>
      <c r="D12" s="11" t="s">
        <v>44</v>
      </c>
      <c r="E12" s="4">
        <f t="shared" si="0"/>
        <v>60</v>
      </c>
      <c r="F12" s="5">
        <f>IFERROR(VLOOKUP(_xlfn.CONCAT(C12,"-",$B$4,"-",$F$6),Colocações!$A:$G,7,FALSE),"0")</f>
        <v>60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 t="shared" si="1"/>
        <v>0</v>
      </c>
    </row>
    <row r="13" spans="2:13" x14ac:dyDescent="0.25">
      <c r="B13" s="2" t="s">
        <v>9</v>
      </c>
      <c r="C13" s="11" t="s">
        <v>219</v>
      </c>
      <c r="D13" s="11" t="s">
        <v>51</v>
      </c>
      <c r="E13" s="4">
        <f t="shared" si="0"/>
        <v>0</v>
      </c>
      <c r="F13" s="5">
        <f>IFERROR(VLOOKUP(_xlfn.CONCAT(C13,"-",$B$4,"-",$F$6),Colocações!$A:$G,7,FALSE),"0")</f>
        <v>0</v>
      </c>
      <c r="G13" s="5" t="str">
        <f>IFERROR(VLOOKUP(_xlfn.CONCAT(C13,"-",$B$4,"-",$G$6),Colocações!$A:$G,7,FALSE),"0")</f>
        <v>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 t="shared" si="1"/>
        <v>0</v>
      </c>
    </row>
    <row r="14" spans="2:13" x14ac:dyDescent="0.25">
      <c r="B14" s="2" t="s">
        <v>9</v>
      </c>
      <c r="C14" s="11" t="s">
        <v>220</v>
      </c>
      <c r="D14" s="11" t="s">
        <v>44</v>
      </c>
      <c r="E14" s="4">
        <f t="shared" si="0"/>
        <v>0</v>
      </c>
      <c r="F14" s="5">
        <f>IFERROR(VLOOKUP(_xlfn.CONCAT(C14,"-",$B$4,"-",$F$6),Colocações!$A:$G,7,FALSE),"0")</f>
        <v>0</v>
      </c>
      <c r="G14" s="5" t="str">
        <f>IFERROR(VLOOKUP(_xlfn.CONCAT(C14,"-",$B$4,"-",$G$6),Colocações!$A:$G,7,FALSE),"0")</f>
        <v>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 t="shared" si="1"/>
        <v>0</v>
      </c>
    </row>
    <row r="15" spans="2:13" x14ac:dyDescent="0.25">
      <c r="B15" s="2" t="s">
        <v>9</v>
      </c>
      <c r="C15" s="11" t="s">
        <v>221</v>
      </c>
      <c r="D15" s="11" t="s">
        <v>47</v>
      </c>
      <c r="E15" s="4">
        <f t="shared" si="0"/>
        <v>0</v>
      </c>
      <c r="F15" s="5">
        <f>IFERROR(VLOOKUP(_xlfn.CONCAT(C15,"-",$B$4,"-",$F$6),Colocações!$A:$G,7,FALSE),"0")</f>
        <v>0</v>
      </c>
      <c r="G15" s="5" t="str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 t="shared" si="1"/>
        <v>0</v>
      </c>
    </row>
    <row r="16" spans="2:13" x14ac:dyDescent="0.25">
      <c r="B16" s="2" t="s">
        <v>9</v>
      </c>
      <c r="C16" s="11" t="s">
        <v>222</v>
      </c>
      <c r="D16" s="11" t="s">
        <v>33</v>
      </c>
      <c r="E16" s="4">
        <f t="shared" si="0"/>
        <v>0</v>
      </c>
      <c r="F16" s="5">
        <f>IFERROR(VLOOKUP(_xlfn.CONCAT(C16,"-",$B$4,"-",$F$6),Colocações!$A:$G,7,FALSE),"0")</f>
        <v>0</v>
      </c>
      <c r="G16" s="5" t="str">
        <f>IFERROR(VLOOKUP(_xlfn.CONCAT(C16,"-",$B$4,"-",$G$6),Colocações!$A:$G,7,FALSE),"0")</f>
        <v>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 t="shared" si="1"/>
        <v>0</v>
      </c>
    </row>
    <row r="17" spans="3:13" x14ac:dyDescent="0.25">
      <c r="C17" s="11"/>
      <c r="D17" s="11"/>
      <c r="E17" s="4">
        <f t="shared" si="0"/>
        <v>0</v>
      </c>
      <c r="F17" s="5" t="str">
        <f>IFERROR(VLOOKUP(_xlfn.CONCAT(C17,"-",$B$4,"-",$F$6),Colocações!$A:$G,7,FALSE),"0")</f>
        <v>0</v>
      </c>
      <c r="G17" s="5" t="str">
        <f>IFERROR(VLOOKUP(_xlfn.CONCAT(C17,"-",$B$4,"-",$G$6),Colocações!$A:$G,7,FALSE),"0")</f>
        <v>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 t="shared" si="1"/>
        <v>0</v>
      </c>
    </row>
    <row r="18" spans="3:13" x14ac:dyDescent="0.25">
      <c r="C18" s="11"/>
      <c r="D18" s="11"/>
      <c r="E18" s="4">
        <f t="shared" si="0"/>
        <v>0</v>
      </c>
      <c r="F18" s="5" t="str">
        <f>IFERROR(VLOOKUP(_xlfn.CONCAT(C18,"-",$B$4,"-",$F$6),Colocações!$A:$G,7,FALSE),"0")</f>
        <v>0</v>
      </c>
      <c r="G18" s="5" t="str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 t="shared" si="1"/>
        <v>0</v>
      </c>
    </row>
    <row r="19" spans="3:13" x14ac:dyDescent="0.25">
      <c r="C19" s="11"/>
      <c r="D19" s="11"/>
      <c r="E19" s="4">
        <f t="shared" si="0"/>
        <v>0</v>
      </c>
      <c r="F19" s="5" t="str">
        <f>IFERROR(VLOOKUP(_xlfn.CONCAT(C19,"-",$B$4,"-",$F$6),Colocações!$A:$G,7,FALSE),"0")</f>
        <v>0</v>
      </c>
      <c r="G19" s="5" t="str">
        <f>IFERROR(VLOOKUP(_xlfn.CONCAT(C19,"-",$B$4,"-",$G$6),Colocações!$A:$G,7,FALSE),"0")</f>
        <v>0</v>
      </c>
      <c r="H19" s="5" t="str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 t="shared" si="1"/>
        <v>0</v>
      </c>
    </row>
    <row r="20" spans="3:13" x14ac:dyDescent="0.25">
      <c r="C20" s="11"/>
      <c r="D20" s="11"/>
      <c r="E20" s="4">
        <f t="shared" si="0"/>
        <v>0</v>
      </c>
      <c r="F20" s="5" t="str">
        <f>IFERROR(VLOOKUP(_xlfn.CONCAT(C20,"-",$B$4,"-",$F$6),Colocações!$A:$G,7,FALSE),"0")</f>
        <v>0</v>
      </c>
      <c r="G20" s="5" t="str">
        <f>IFERROR(VLOOKUP(_xlfn.CONCAT(C20,"-",$B$4,"-",$G$6),Colocações!$A:$G,7,FALSE),"0")</f>
        <v>0</v>
      </c>
      <c r="H20" s="5" t="str">
        <f>IFERROR(VLOOKUP(_xlfn.CONCAT(C20,"-",$B$4,"-",$H$6),Colocações!$A:$G,7,FALSE),"0")</f>
        <v>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 t="shared" si="1"/>
        <v>0</v>
      </c>
    </row>
    <row r="21" spans="3:13" x14ac:dyDescent="0.25">
      <c r="C21" s="11"/>
      <c r="D21" s="11"/>
      <c r="E21" s="4">
        <f t="shared" si="0"/>
        <v>0</v>
      </c>
      <c r="F21" s="5" t="str">
        <f>IFERROR(VLOOKUP(_xlfn.CONCAT(C21,"-",$B$4,"-",$F$6),Colocações!$A:$G,7,FALSE),"0")</f>
        <v>0</v>
      </c>
      <c r="G21" s="5" t="str">
        <f>IFERROR(VLOOKUP(_xlfn.CONCAT(C21,"-",$B$4,"-",$G$6),Colocações!$A:$G,7,FALSE),"0")</f>
        <v>0</v>
      </c>
      <c r="H21" s="5" t="str">
        <f>IFERROR(VLOOKUP(_xlfn.CONCAT(C21,"-",$B$4,"-",$H$6),Colocações!$A:$G,7,FALSE),"0")</f>
        <v>0</v>
      </c>
      <c r="I21" s="5" t="str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 t="shared" si="1"/>
        <v>0</v>
      </c>
    </row>
    <row r="22" spans="3:13" x14ac:dyDescent="0.25">
      <c r="C22" s="11"/>
      <c r="D22" s="11"/>
      <c r="E22" s="4">
        <f t="shared" si="0"/>
        <v>0</v>
      </c>
      <c r="F22" s="5" t="str">
        <f>IFERROR(VLOOKUP(_xlfn.CONCAT(C22,"-",$B$4,"-",$F$6),Colocações!$A:$G,7,FALSE),"0")</f>
        <v>0</v>
      </c>
      <c r="G22" s="5" t="str">
        <f>IFERROR(VLOOKUP(_xlfn.CONCAT(C22,"-",$B$4,"-",$G$6),Colocações!$A:$G,7,FALSE),"0")</f>
        <v>0</v>
      </c>
      <c r="H22" s="5" t="str">
        <f>IFERROR(VLOOKUP(_xlfn.CONCAT(C22,"-",$B$4,"-",$H$6),Colocações!$A:$G,7,FALSE),"0")</f>
        <v>0</v>
      </c>
      <c r="I22" s="5" t="str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 t="shared" si="1"/>
        <v>0</v>
      </c>
    </row>
    <row r="23" spans="3:13" x14ac:dyDescent="0.25">
      <c r="C23" s="11"/>
      <c r="D23" s="11"/>
      <c r="E23" s="4">
        <f t="shared" si="0"/>
        <v>0</v>
      </c>
      <c r="F23" s="5" t="str">
        <f>IFERROR(VLOOKUP(_xlfn.CONCAT(C23,"-",$B$4,"-",$F$6),Colocações!$A:$G,7,FALSE),"0")</f>
        <v>0</v>
      </c>
      <c r="G23" s="5" t="str">
        <f>IFERROR(VLOOKUP(_xlfn.CONCAT(C23,"-",$B$4,"-",$G$6),Colocações!$A:$G,7,FALSE),"0")</f>
        <v>0</v>
      </c>
      <c r="H23" s="5" t="str">
        <f>IFERROR(VLOOKUP(_xlfn.CONCAT(C23,"-",$B$4,"-",$H$6),Colocações!$A:$G,7,FALSE),"0")</f>
        <v>0</v>
      </c>
      <c r="I23" s="5" t="str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 t="shared" si="1"/>
        <v>0</v>
      </c>
    </row>
  </sheetData>
  <sheetCalcPr fullCalcOnLoad="1"/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2"/>
  <sheetViews>
    <sheetView workbookViewId="0">
      <selection activeCell="B16" sqref="B16:B32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2.5703125" style="1" customWidth="1"/>
    <col min="4" max="4" width="21" style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224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5" t="s">
        <v>22</v>
      </c>
      <c r="G6" s="5" t="s">
        <v>15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11" t="s">
        <v>41</v>
      </c>
      <c r="D7" s="11" t="s">
        <v>36</v>
      </c>
      <c r="E7" s="4">
        <f>SUM(F7:L7)-M7</f>
        <v>200</v>
      </c>
      <c r="F7" s="5">
        <f>IFERROR(VLOOKUP(_xlfn.CONCAT(C7,"-",$B$4,"-",$F$6),Colocações!$A:$G,7,FALSE),"0")</f>
        <v>200</v>
      </c>
      <c r="G7" s="5" t="str">
        <f>IFERROR(VLOOKUP(_xlfn.CONCAT(C7,"-",$B$4,"-",$G$6),Colocações!$A:$G,7,FALSE),"0")</f>
        <v>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11" t="s">
        <v>45</v>
      </c>
      <c r="D8" s="11" t="s">
        <v>36</v>
      </c>
      <c r="E8" s="4">
        <f t="shared" ref="E8:E23" si="0">SUM(F8:L8)-M8</f>
        <v>160</v>
      </c>
      <c r="F8" s="5">
        <f>IFERROR(VLOOKUP(_xlfn.CONCAT(C8,"-",$B$4,"-",$F$6),Colocações!$A:$G,7,FALSE),"0")</f>
        <v>160</v>
      </c>
      <c r="G8" s="5" t="str">
        <f>IFERROR(VLOOKUP(_xlfn.CONCAT(C8,"-",$B$4,"-",$G$6),Colocações!$A:$G,7,FALSE),"0")</f>
        <v>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 t="shared" ref="M8:M23" si="1">MIN(F8:L8)-MIN(F8:L8)</f>
        <v>0</v>
      </c>
    </row>
    <row r="9" spans="2:13" x14ac:dyDescent="0.25">
      <c r="B9" s="2" t="s">
        <v>7</v>
      </c>
      <c r="C9" s="11" t="s">
        <v>218</v>
      </c>
      <c r="D9" s="11" t="s">
        <v>51</v>
      </c>
      <c r="E9" s="4">
        <f t="shared" si="0"/>
        <v>120</v>
      </c>
      <c r="F9" s="5">
        <f>IFERROR(VLOOKUP(_xlfn.CONCAT(C9,"-",$B$4,"-",$F$6),Colocações!$A:$G,7,FALSE),"0")</f>
        <v>120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 t="shared" si="1"/>
        <v>0</v>
      </c>
    </row>
    <row r="10" spans="2:13" x14ac:dyDescent="0.25">
      <c r="B10" s="2" t="s">
        <v>7</v>
      </c>
      <c r="C10" s="11" t="s">
        <v>220</v>
      </c>
      <c r="D10" s="11" t="s">
        <v>44</v>
      </c>
      <c r="E10" s="4">
        <f t="shared" si="0"/>
        <v>120</v>
      </c>
      <c r="F10" s="5">
        <f>IFERROR(VLOOKUP(_xlfn.CONCAT(C10,"-",$B$4,"-",$F$6),Colocações!$A:$G,7,FALSE),"0")</f>
        <v>120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 t="shared" si="1"/>
        <v>0</v>
      </c>
    </row>
    <row r="11" spans="2:13" x14ac:dyDescent="0.25">
      <c r="B11" s="2" t="s">
        <v>8</v>
      </c>
      <c r="C11" s="11" t="s">
        <v>217</v>
      </c>
      <c r="D11" s="11" t="s">
        <v>44</v>
      </c>
      <c r="E11" s="4">
        <f t="shared" si="0"/>
        <v>60</v>
      </c>
      <c r="F11" s="5">
        <f>IFERROR(VLOOKUP(_xlfn.CONCAT(C11,"-",$B$4,"-",$F$6),Colocações!$A:$G,7,FALSE),"0")</f>
        <v>60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si="1"/>
        <v>0</v>
      </c>
    </row>
    <row r="12" spans="2:13" x14ac:dyDescent="0.25">
      <c r="B12" s="2" t="s">
        <v>8</v>
      </c>
      <c r="C12" s="11" t="s">
        <v>76</v>
      </c>
      <c r="D12" s="11" t="s">
        <v>44</v>
      </c>
      <c r="E12" s="4">
        <f t="shared" si="0"/>
        <v>60</v>
      </c>
      <c r="F12" s="5">
        <f>IFERROR(VLOOKUP(_xlfn.CONCAT(C12,"-",$B$4,"-",$F$6),Colocações!$A:$G,7,FALSE),"0")</f>
        <v>60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 t="shared" si="1"/>
        <v>0</v>
      </c>
    </row>
    <row r="13" spans="2:13" x14ac:dyDescent="0.25">
      <c r="B13" s="2" t="s">
        <v>8</v>
      </c>
      <c r="C13" s="11" t="s">
        <v>215</v>
      </c>
      <c r="D13" s="11" t="s">
        <v>36</v>
      </c>
      <c r="E13" s="4">
        <f t="shared" si="0"/>
        <v>60</v>
      </c>
      <c r="F13" s="5">
        <f>IFERROR(VLOOKUP(_xlfn.CONCAT(C13,"-",$B$4,"-",$F$6),Colocações!$A:$G,7,FALSE),"0")</f>
        <v>60</v>
      </c>
      <c r="G13" s="5" t="str">
        <f>IFERROR(VLOOKUP(_xlfn.CONCAT(C13,"-",$B$4,"-",$G$6),Colocações!$A:$G,7,FALSE),"0")</f>
        <v>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 t="shared" si="1"/>
        <v>0</v>
      </c>
    </row>
    <row r="14" spans="2:13" x14ac:dyDescent="0.25">
      <c r="B14" s="2" t="s">
        <v>8</v>
      </c>
      <c r="C14" s="11" t="s">
        <v>109</v>
      </c>
      <c r="D14" s="11" t="s">
        <v>44</v>
      </c>
      <c r="E14" s="4">
        <f t="shared" si="0"/>
        <v>60</v>
      </c>
      <c r="F14" s="5">
        <f>IFERROR(VLOOKUP(_xlfn.CONCAT(C14,"-",$B$4,"-",$F$6),Colocações!$A:$G,7,FALSE),"0")</f>
        <v>60</v>
      </c>
      <c r="G14" s="5" t="str">
        <f>IFERROR(VLOOKUP(_xlfn.CONCAT(C14,"-",$B$4,"-",$G$6),Colocações!$A:$G,7,FALSE),"0")</f>
        <v>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 t="shared" si="1"/>
        <v>0</v>
      </c>
    </row>
    <row r="15" spans="2:13" x14ac:dyDescent="0.25">
      <c r="B15" s="2" t="s">
        <v>10</v>
      </c>
      <c r="C15" s="11" t="s">
        <v>132</v>
      </c>
      <c r="D15" s="11" t="s">
        <v>30</v>
      </c>
      <c r="E15" s="4">
        <f t="shared" si="0"/>
        <v>0</v>
      </c>
      <c r="F15" s="5">
        <f>IFERROR(VLOOKUP(_xlfn.CONCAT(C15,"-",$B$4,"-",$F$6),Colocações!$A:$G,7,FALSE),"0")</f>
        <v>0</v>
      </c>
      <c r="G15" s="5" t="str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 t="shared" si="1"/>
        <v>0</v>
      </c>
    </row>
    <row r="16" spans="2:13" x14ac:dyDescent="0.25">
      <c r="B16" s="2" t="s">
        <v>10</v>
      </c>
      <c r="C16" s="11" t="s">
        <v>158</v>
      </c>
      <c r="D16" s="11" t="s">
        <v>51</v>
      </c>
      <c r="E16" s="4">
        <f t="shared" si="0"/>
        <v>0</v>
      </c>
      <c r="F16" s="5">
        <f>IFERROR(VLOOKUP(_xlfn.CONCAT(C16,"-",$B$4,"-",$F$6),Colocações!$A:$G,7,FALSE),"0")</f>
        <v>0</v>
      </c>
      <c r="G16" s="5" t="str">
        <f>IFERROR(VLOOKUP(_xlfn.CONCAT(C16,"-",$B$4,"-",$G$6),Colocações!$A:$G,7,FALSE),"0")</f>
        <v>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 t="shared" si="1"/>
        <v>0</v>
      </c>
    </row>
    <row r="17" spans="2:13" x14ac:dyDescent="0.25">
      <c r="B17" s="2" t="s">
        <v>10</v>
      </c>
      <c r="C17" s="11" t="s">
        <v>144</v>
      </c>
      <c r="D17" s="11" t="s">
        <v>128</v>
      </c>
      <c r="E17" s="4">
        <f t="shared" si="0"/>
        <v>0</v>
      </c>
      <c r="F17" s="5">
        <f>IFERROR(VLOOKUP(_xlfn.CONCAT(C17,"-",$B$4,"-",$F$6),Colocações!$A:$G,7,FALSE),"0")</f>
        <v>0</v>
      </c>
      <c r="G17" s="5" t="str">
        <f>IFERROR(VLOOKUP(_xlfn.CONCAT(C17,"-",$B$4,"-",$G$6),Colocações!$A:$G,7,FALSE),"0")</f>
        <v>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 t="shared" si="1"/>
        <v>0</v>
      </c>
    </row>
    <row r="18" spans="2:13" x14ac:dyDescent="0.25">
      <c r="B18" s="2" t="s">
        <v>10</v>
      </c>
      <c r="C18" s="11" t="s">
        <v>112</v>
      </c>
      <c r="D18" s="11" t="s">
        <v>47</v>
      </c>
      <c r="E18" s="4">
        <f t="shared" si="0"/>
        <v>0</v>
      </c>
      <c r="F18" s="5">
        <f>IFERROR(VLOOKUP(_xlfn.CONCAT(C18,"-",$B$4,"-",$F$6),Colocações!$A:$G,7,FALSE),"0")</f>
        <v>0</v>
      </c>
      <c r="G18" s="5" t="str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 t="shared" si="1"/>
        <v>0</v>
      </c>
    </row>
    <row r="19" spans="2:13" x14ac:dyDescent="0.25">
      <c r="B19" s="2" t="s">
        <v>10</v>
      </c>
      <c r="C19" s="11" t="s">
        <v>81</v>
      </c>
      <c r="D19" s="11" t="s">
        <v>44</v>
      </c>
      <c r="E19" s="4">
        <f t="shared" si="0"/>
        <v>0</v>
      </c>
      <c r="F19" s="5">
        <f>IFERROR(VLOOKUP(_xlfn.CONCAT(C19,"-",$B$4,"-",$F$6),Colocações!$A:$G,7,FALSE),"0")</f>
        <v>0</v>
      </c>
      <c r="G19" s="5" t="str">
        <f>IFERROR(VLOOKUP(_xlfn.CONCAT(C19,"-",$B$4,"-",$G$6),Colocações!$A:$G,7,FALSE),"0")</f>
        <v>0</v>
      </c>
      <c r="H19" s="5" t="str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 t="shared" si="1"/>
        <v>0</v>
      </c>
    </row>
    <row r="20" spans="2:13" x14ac:dyDescent="0.25">
      <c r="B20" s="2" t="s">
        <v>10</v>
      </c>
      <c r="C20" s="11" t="s">
        <v>43</v>
      </c>
      <c r="D20" s="11" t="s">
        <v>44</v>
      </c>
      <c r="E20" s="4">
        <f t="shared" si="0"/>
        <v>0</v>
      </c>
      <c r="F20" s="5">
        <f>IFERROR(VLOOKUP(_xlfn.CONCAT(C20,"-",$B$4,"-",$F$6),Colocações!$A:$G,7,FALSE),"0")</f>
        <v>0</v>
      </c>
      <c r="G20" s="5" t="str">
        <f>IFERROR(VLOOKUP(_xlfn.CONCAT(C20,"-",$B$4,"-",$G$6),Colocações!$A:$G,7,FALSE),"0")</f>
        <v>0</v>
      </c>
      <c r="H20" s="5" t="str">
        <f>IFERROR(VLOOKUP(_xlfn.CONCAT(C20,"-",$B$4,"-",$H$6),Colocações!$A:$G,7,FALSE),"0")</f>
        <v>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 t="shared" si="1"/>
        <v>0</v>
      </c>
    </row>
    <row r="21" spans="2:13" x14ac:dyDescent="0.25">
      <c r="B21" s="2" t="s">
        <v>10</v>
      </c>
      <c r="C21" s="11" t="s">
        <v>123</v>
      </c>
      <c r="D21" s="11" t="s">
        <v>44</v>
      </c>
      <c r="E21" s="4">
        <f t="shared" si="0"/>
        <v>0</v>
      </c>
      <c r="F21" s="5">
        <f>IFERROR(VLOOKUP(_xlfn.CONCAT(C21,"-",$B$4,"-",$F$6),Colocações!$A:$G,7,FALSE),"0")</f>
        <v>0</v>
      </c>
      <c r="G21" s="5" t="str">
        <f>IFERROR(VLOOKUP(_xlfn.CONCAT(C21,"-",$B$4,"-",$G$6),Colocações!$A:$G,7,FALSE),"0")</f>
        <v>0</v>
      </c>
      <c r="H21" s="5" t="str">
        <f>IFERROR(VLOOKUP(_xlfn.CONCAT(C21,"-",$B$4,"-",$H$6),Colocações!$A:$G,7,FALSE),"0")</f>
        <v>0</v>
      </c>
      <c r="I21" s="5" t="str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 t="shared" si="1"/>
        <v>0</v>
      </c>
    </row>
    <row r="22" spans="2:13" x14ac:dyDescent="0.25">
      <c r="B22" s="2" t="s">
        <v>10</v>
      </c>
      <c r="C22" s="11" t="s">
        <v>219</v>
      </c>
      <c r="D22" s="11" t="s">
        <v>51</v>
      </c>
      <c r="E22" s="4">
        <f t="shared" si="0"/>
        <v>0</v>
      </c>
      <c r="F22" s="5">
        <f>IFERROR(VLOOKUP(_xlfn.CONCAT(C22,"-",$B$4,"-",$F$6),Colocações!$A:$G,7,FALSE),"0")</f>
        <v>0</v>
      </c>
      <c r="G22" s="5" t="str">
        <f>IFERROR(VLOOKUP(_xlfn.CONCAT(C22,"-",$B$4,"-",$G$6),Colocações!$A:$G,7,FALSE),"0")</f>
        <v>0</v>
      </c>
      <c r="H22" s="5" t="str">
        <f>IFERROR(VLOOKUP(_xlfn.CONCAT(C22,"-",$B$4,"-",$H$6),Colocações!$A:$G,7,FALSE),"0")</f>
        <v>0</v>
      </c>
      <c r="I22" s="5" t="str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 t="shared" si="1"/>
        <v>0</v>
      </c>
    </row>
    <row r="23" spans="2:13" x14ac:dyDescent="0.25">
      <c r="B23" s="2" t="s">
        <v>10</v>
      </c>
      <c r="C23" s="11" t="s">
        <v>113</v>
      </c>
      <c r="D23" s="11" t="s">
        <v>20</v>
      </c>
      <c r="E23" s="4">
        <f t="shared" si="0"/>
        <v>0</v>
      </c>
      <c r="F23" s="5">
        <f>IFERROR(VLOOKUP(_xlfn.CONCAT(C23,"-",$B$4,"-",$F$6),Colocações!$A:$G,7,FALSE),"0")</f>
        <v>0</v>
      </c>
      <c r="G23" s="5" t="str">
        <f>IFERROR(VLOOKUP(_xlfn.CONCAT(C23,"-",$B$4,"-",$G$6),Colocações!$A:$G,7,FALSE),"0")</f>
        <v>0</v>
      </c>
      <c r="H23" s="5" t="str">
        <f>IFERROR(VLOOKUP(_xlfn.CONCAT(C23,"-",$B$4,"-",$H$6),Colocações!$A:$G,7,FALSE),"0")</f>
        <v>0</v>
      </c>
      <c r="I23" s="5" t="str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 t="shared" si="1"/>
        <v>0</v>
      </c>
    </row>
    <row r="24" spans="2:13" x14ac:dyDescent="0.25">
      <c r="B24" s="2" t="s">
        <v>10</v>
      </c>
      <c r="C24" s="11" t="s">
        <v>169</v>
      </c>
      <c r="D24" s="11" t="s">
        <v>73</v>
      </c>
      <c r="E24" s="4">
        <f t="shared" ref="E24:E32" si="2">SUM(F24:L24)-M24</f>
        <v>0</v>
      </c>
      <c r="F24" s="5">
        <f>IFERROR(VLOOKUP(_xlfn.CONCAT(C24,"-",$B$4,"-",$F$6),Colocações!$A:$G,7,FALSE),"0")</f>
        <v>0</v>
      </c>
      <c r="G24" s="5" t="str">
        <f>IFERROR(VLOOKUP(_xlfn.CONCAT(C24,"-",$B$4,"-",$G$6),Colocações!$A:$G,7,FALSE),"0")</f>
        <v>0</v>
      </c>
      <c r="H24" s="5" t="str">
        <f>IFERROR(VLOOKUP(_xlfn.CONCAT(C24,"-",$B$4,"-",$H$6),Colocações!$A:$G,7,FALSE),"0")</f>
        <v>0</v>
      </c>
      <c r="I24" s="5" t="str">
        <f>IFERROR(VLOOKUP(_xlfn.CONCAT(C24,"-",$B$4,"-",$I$6),Colocações!$A:$G,7,FALSE),"0")</f>
        <v>0</v>
      </c>
      <c r="J24" s="5" t="str">
        <f>IFERROR(VLOOKUP(_xlfn.CONCAT(C24,"-",$B$4,"-",$J$6),Colocações!$A:$G,7,FALSE),"0")</f>
        <v>0</v>
      </c>
      <c r="K24" s="5" t="str">
        <f>IFERROR(VLOOKUP(_xlfn.CONCAT(C24,"-",$B$4,"-",$K$6),Colocações!$A:$G,7,FALSE),"0")</f>
        <v>0</v>
      </c>
      <c r="L24" s="5" t="str">
        <f>IFERROR(VLOOKUP(_xlfn.CONCAT(C24,"-",$B$4,"-",$L$6),Colocações!$A:$G,7,FALSE),"0")</f>
        <v>0</v>
      </c>
      <c r="M24" s="7">
        <f t="shared" ref="M24:M32" si="3">MIN(F24:L24)-MIN(F24:L24)</f>
        <v>0</v>
      </c>
    </row>
    <row r="25" spans="2:13" x14ac:dyDescent="0.25">
      <c r="B25" s="2" t="s">
        <v>10</v>
      </c>
      <c r="C25" s="11" t="s">
        <v>221</v>
      </c>
      <c r="D25" s="11" t="s">
        <v>47</v>
      </c>
      <c r="E25" s="4">
        <f t="shared" si="2"/>
        <v>0</v>
      </c>
      <c r="F25" s="5">
        <f>IFERROR(VLOOKUP(_xlfn.CONCAT(C25,"-",$B$4,"-",$F$6),Colocações!$A:$G,7,FALSE),"0")</f>
        <v>0</v>
      </c>
      <c r="G25" s="5" t="str">
        <f>IFERROR(VLOOKUP(_xlfn.CONCAT(C25,"-",$B$4,"-",$G$6),Colocações!$A:$G,7,FALSE),"0")</f>
        <v>0</v>
      </c>
      <c r="H25" s="5" t="str">
        <f>IFERROR(VLOOKUP(_xlfn.CONCAT(C25,"-",$B$4,"-",$H$6),Colocações!$A:$G,7,FALSE),"0")</f>
        <v>0</v>
      </c>
      <c r="I25" s="5" t="str">
        <f>IFERROR(VLOOKUP(_xlfn.CONCAT(C25,"-",$B$4,"-",$I$6),Colocações!$A:$G,7,FALSE),"0")</f>
        <v>0</v>
      </c>
      <c r="J25" s="5" t="str">
        <f>IFERROR(VLOOKUP(_xlfn.CONCAT(C25,"-",$B$4,"-",$J$6),Colocações!$A:$G,7,FALSE),"0")</f>
        <v>0</v>
      </c>
      <c r="K25" s="5" t="str">
        <f>IFERROR(VLOOKUP(_xlfn.CONCAT(C25,"-",$B$4,"-",$K$6),Colocações!$A:$G,7,FALSE),"0")</f>
        <v>0</v>
      </c>
      <c r="L25" s="5" t="str">
        <f>IFERROR(VLOOKUP(_xlfn.CONCAT(C25,"-",$B$4,"-",$L$6),Colocações!$A:$G,7,FALSE),"0")</f>
        <v>0</v>
      </c>
      <c r="M25" s="7">
        <f t="shared" si="3"/>
        <v>0</v>
      </c>
    </row>
    <row r="26" spans="2:13" x14ac:dyDescent="0.25">
      <c r="B26" s="2" t="s">
        <v>10</v>
      </c>
      <c r="C26" s="11" t="s">
        <v>142</v>
      </c>
      <c r="D26" s="11" t="s">
        <v>73</v>
      </c>
      <c r="E26" s="4">
        <f t="shared" si="2"/>
        <v>0</v>
      </c>
      <c r="F26" s="5">
        <f>IFERROR(VLOOKUP(_xlfn.CONCAT(C26,"-",$B$4,"-",$F$6),Colocações!$A:$G,7,FALSE),"0")</f>
        <v>0</v>
      </c>
      <c r="G26" s="5" t="str">
        <f>IFERROR(VLOOKUP(_xlfn.CONCAT(C26,"-",$B$4,"-",$G$6),Colocações!$A:$G,7,FALSE),"0")</f>
        <v>0</v>
      </c>
      <c r="H26" s="5" t="str">
        <f>IFERROR(VLOOKUP(_xlfn.CONCAT(C26,"-",$B$4,"-",$H$6),Colocações!$A:$G,7,FALSE),"0")</f>
        <v>0</v>
      </c>
      <c r="I26" s="5" t="str">
        <f>IFERROR(VLOOKUP(_xlfn.CONCAT(C26,"-",$B$4,"-",$I$6),Colocações!$A:$G,7,FALSE),"0")</f>
        <v>0</v>
      </c>
      <c r="J26" s="5" t="str">
        <f>IFERROR(VLOOKUP(_xlfn.CONCAT(C26,"-",$B$4,"-",$J$6),Colocações!$A:$G,7,FALSE),"0")</f>
        <v>0</v>
      </c>
      <c r="K26" s="5" t="str">
        <f>IFERROR(VLOOKUP(_xlfn.CONCAT(C26,"-",$B$4,"-",$K$6),Colocações!$A:$G,7,FALSE),"0")</f>
        <v>0</v>
      </c>
      <c r="L26" s="5" t="str">
        <f>IFERROR(VLOOKUP(_xlfn.CONCAT(C26,"-",$B$4,"-",$L$6),Colocações!$A:$G,7,FALSE),"0")</f>
        <v>0</v>
      </c>
      <c r="M26" s="7">
        <f t="shared" si="3"/>
        <v>0</v>
      </c>
    </row>
    <row r="27" spans="2:13" x14ac:dyDescent="0.25">
      <c r="B27" s="2" t="s">
        <v>10</v>
      </c>
      <c r="C27" s="11" t="s">
        <v>154</v>
      </c>
      <c r="D27" s="11" t="s">
        <v>30</v>
      </c>
      <c r="E27" s="4">
        <f t="shared" si="2"/>
        <v>0</v>
      </c>
      <c r="F27" s="5">
        <f>IFERROR(VLOOKUP(_xlfn.CONCAT(C27,"-",$B$4,"-",$F$6),Colocações!$A:$G,7,FALSE),"0")</f>
        <v>0</v>
      </c>
      <c r="G27" s="5" t="str">
        <f>IFERROR(VLOOKUP(_xlfn.CONCAT(C27,"-",$B$4,"-",$G$6),Colocações!$A:$G,7,FALSE),"0")</f>
        <v>0</v>
      </c>
      <c r="H27" s="5" t="str">
        <f>IFERROR(VLOOKUP(_xlfn.CONCAT(C27,"-",$B$4,"-",$H$6),Colocações!$A:$G,7,FALSE),"0")</f>
        <v>0</v>
      </c>
      <c r="I27" s="5" t="str">
        <f>IFERROR(VLOOKUP(_xlfn.CONCAT(C27,"-",$B$4,"-",$I$6),Colocações!$A:$G,7,FALSE),"0")</f>
        <v>0</v>
      </c>
      <c r="J27" s="5" t="str">
        <f>IFERROR(VLOOKUP(_xlfn.CONCAT(C27,"-",$B$4,"-",$J$6),Colocações!$A:$G,7,FALSE),"0")</f>
        <v>0</v>
      </c>
      <c r="K27" s="5" t="str">
        <f>IFERROR(VLOOKUP(_xlfn.CONCAT(C27,"-",$B$4,"-",$K$6),Colocações!$A:$G,7,FALSE),"0")</f>
        <v>0</v>
      </c>
      <c r="L27" s="5" t="str">
        <f>IFERROR(VLOOKUP(_xlfn.CONCAT(C27,"-",$B$4,"-",$L$6),Colocações!$A:$G,7,FALSE),"0")</f>
        <v>0</v>
      </c>
      <c r="M27" s="7">
        <f t="shared" si="3"/>
        <v>0</v>
      </c>
    </row>
    <row r="28" spans="2:13" x14ac:dyDescent="0.25">
      <c r="B28" s="2" t="s">
        <v>10</v>
      </c>
      <c r="C28" s="11" t="s">
        <v>146</v>
      </c>
      <c r="D28" s="11" t="s">
        <v>128</v>
      </c>
      <c r="E28" s="4">
        <f t="shared" si="2"/>
        <v>0</v>
      </c>
      <c r="F28" s="5">
        <f>IFERROR(VLOOKUP(_xlfn.CONCAT(C28,"-",$B$4,"-",$F$6),Colocações!$A:$G,7,FALSE),"0")</f>
        <v>0</v>
      </c>
      <c r="G28" s="5" t="str">
        <f>IFERROR(VLOOKUP(_xlfn.CONCAT(C28,"-",$B$4,"-",$G$6),Colocações!$A:$G,7,FALSE),"0")</f>
        <v>0</v>
      </c>
      <c r="H28" s="5" t="str">
        <f>IFERROR(VLOOKUP(_xlfn.CONCAT(C28,"-",$B$4,"-",$H$6),Colocações!$A:$G,7,FALSE),"0")</f>
        <v>0</v>
      </c>
      <c r="I28" s="5" t="str">
        <f>IFERROR(VLOOKUP(_xlfn.CONCAT(C28,"-",$B$4,"-",$I$6),Colocações!$A:$G,7,FALSE),"0")</f>
        <v>0</v>
      </c>
      <c r="J28" s="5" t="str">
        <f>IFERROR(VLOOKUP(_xlfn.CONCAT(C28,"-",$B$4,"-",$J$6),Colocações!$A:$G,7,FALSE),"0")</f>
        <v>0</v>
      </c>
      <c r="K28" s="5" t="str">
        <f>IFERROR(VLOOKUP(_xlfn.CONCAT(C28,"-",$B$4,"-",$K$6),Colocações!$A:$G,7,FALSE),"0")</f>
        <v>0</v>
      </c>
      <c r="L28" s="5" t="str">
        <f>IFERROR(VLOOKUP(_xlfn.CONCAT(C28,"-",$B$4,"-",$L$6),Colocações!$A:$G,7,FALSE),"0")</f>
        <v>0</v>
      </c>
      <c r="M28" s="7">
        <f t="shared" si="3"/>
        <v>0</v>
      </c>
    </row>
    <row r="29" spans="2:13" x14ac:dyDescent="0.25">
      <c r="B29" s="2" t="s">
        <v>10</v>
      </c>
      <c r="C29" s="11" t="s">
        <v>165</v>
      </c>
      <c r="D29" s="11" t="s">
        <v>128</v>
      </c>
      <c r="E29" s="4">
        <f t="shared" si="2"/>
        <v>0</v>
      </c>
      <c r="F29" s="5">
        <f>IFERROR(VLOOKUP(_xlfn.CONCAT(C29,"-",$B$4,"-",$F$6),Colocações!$A:$G,7,FALSE),"0")</f>
        <v>0</v>
      </c>
      <c r="G29" s="5" t="str">
        <f>IFERROR(VLOOKUP(_xlfn.CONCAT(C29,"-",$B$4,"-",$G$6),Colocações!$A:$G,7,FALSE),"0")</f>
        <v>0</v>
      </c>
      <c r="H29" s="5" t="str">
        <f>IFERROR(VLOOKUP(_xlfn.CONCAT(C29,"-",$B$4,"-",$H$6),Colocações!$A:$G,7,FALSE),"0")</f>
        <v>0</v>
      </c>
      <c r="I29" s="5" t="str">
        <f>IFERROR(VLOOKUP(_xlfn.CONCAT(C29,"-",$B$4,"-",$I$6),Colocações!$A:$G,7,FALSE),"0")</f>
        <v>0</v>
      </c>
      <c r="J29" s="5" t="str">
        <f>IFERROR(VLOOKUP(_xlfn.CONCAT(C29,"-",$B$4,"-",$J$6),Colocações!$A:$G,7,FALSE),"0")</f>
        <v>0</v>
      </c>
      <c r="K29" s="5" t="str">
        <f>IFERROR(VLOOKUP(_xlfn.CONCAT(C29,"-",$B$4,"-",$K$6),Colocações!$A:$G,7,FALSE),"0")</f>
        <v>0</v>
      </c>
      <c r="L29" s="5" t="str">
        <f>IFERROR(VLOOKUP(_xlfn.CONCAT(C29,"-",$B$4,"-",$L$6),Colocações!$A:$G,7,FALSE),"0")</f>
        <v>0</v>
      </c>
      <c r="M29" s="7">
        <f t="shared" si="3"/>
        <v>0</v>
      </c>
    </row>
    <row r="30" spans="2:13" x14ac:dyDescent="0.25">
      <c r="B30" s="2" t="s">
        <v>10</v>
      </c>
      <c r="C30" s="11" t="s">
        <v>164</v>
      </c>
      <c r="D30" s="11" t="s">
        <v>128</v>
      </c>
      <c r="E30" s="4">
        <f t="shared" si="2"/>
        <v>0</v>
      </c>
      <c r="F30" s="5">
        <f>IFERROR(VLOOKUP(_xlfn.CONCAT(C30,"-",$B$4,"-",$F$6),Colocações!$A:$G,7,FALSE),"0")</f>
        <v>0</v>
      </c>
      <c r="G30" s="5" t="str">
        <f>IFERROR(VLOOKUP(_xlfn.CONCAT(C30,"-",$B$4,"-",$G$6),Colocações!$A:$G,7,FALSE),"0")</f>
        <v>0</v>
      </c>
      <c r="H30" s="5" t="str">
        <f>IFERROR(VLOOKUP(_xlfn.CONCAT(C30,"-",$B$4,"-",$H$6),Colocações!$A:$G,7,FALSE),"0")</f>
        <v>0</v>
      </c>
      <c r="I30" s="5" t="str">
        <f>IFERROR(VLOOKUP(_xlfn.CONCAT(C30,"-",$B$4,"-",$I$6),Colocações!$A:$G,7,FALSE),"0")</f>
        <v>0</v>
      </c>
      <c r="J30" s="5" t="str">
        <f>IFERROR(VLOOKUP(_xlfn.CONCAT(C30,"-",$B$4,"-",$J$6),Colocações!$A:$G,7,FALSE),"0")</f>
        <v>0</v>
      </c>
      <c r="K30" s="5" t="str">
        <f>IFERROR(VLOOKUP(_xlfn.CONCAT(C30,"-",$B$4,"-",$K$6),Colocações!$A:$G,7,FALSE),"0")</f>
        <v>0</v>
      </c>
      <c r="L30" s="5" t="str">
        <f>IFERROR(VLOOKUP(_xlfn.CONCAT(C30,"-",$B$4,"-",$L$6),Colocações!$A:$G,7,FALSE),"0")</f>
        <v>0</v>
      </c>
      <c r="M30" s="7">
        <f t="shared" si="3"/>
        <v>0</v>
      </c>
    </row>
    <row r="31" spans="2:13" x14ac:dyDescent="0.25">
      <c r="B31" s="2" t="s">
        <v>10</v>
      </c>
      <c r="C31" s="11" t="s">
        <v>138</v>
      </c>
      <c r="D31" s="11" t="s">
        <v>44</v>
      </c>
      <c r="E31" s="4">
        <f t="shared" si="2"/>
        <v>0</v>
      </c>
      <c r="F31" s="5">
        <f>IFERROR(VLOOKUP(_xlfn.CONCAT(C31,"-",$B$4,"-",$F$6),Colocações!$A:$G,7,FALSE),"0")</f>
        <v>0</v>
      </c>
      <c r="G31" s="5" t="str">
        <f>IFERROR(VLOOKUP(_xlfn.CONCAT(C31,"-",$B$4,"-",$G$6),Colocações!$A:$G,7,FALSE),"0")</f>
        <v>0</v>
      </c>
      <c r="H31" s="5" t="str">
        <f>IFERROR(VLOOKUP(_xlfn.CONCAT(C31,"-",$B$4,"-",$H$6),Colocações!$A:$G,7,FALSE),"0")</f>
        <v>0</v>
      </c>
      <c r="I31" s="5" t="str">
        <f>IFERROR(VLOOKUP(_xlfn.CONCAT(C31,"-",$B$4,"-",$I$6),Colocações!$A:$G,7,FALSE),"0")</f>
        <v>0</v>
      </c>
      <c r="J31" s="5" t="str">
        <f>IFERROR(VLOOKUP(_xlfn.CONCAT(C31,"-",$B$4,"-",$J$6),Colocações!$A:$G,7,FALSE),"0")</f>
        <v>0</v>
      </c>
      <c r="K31" s="5" t="str">
        <f>IFERROR(VLOOKUP(_xlfn.CONCAT(C31,"-",$B$4,"-",$K$6),Colocações!$A:$G,7,FALSE),"0")</f>
        <v>0</v>
      </c>
      <c r="L31" s="5" t="str">
        <f>IFERROR(VLOOKUP(_xlfn.CONCAT(C31,"-",$B$4,"-",$L$6),Colocações!$A:$G,7,FALSE),"0")</f>
        <v>0</v>
      </c>
      <c r="M31" s="7">
        <f t="shared" si="3"/>
        <v>0</v>
      </c>
    </row>
    <row r="32" spans="2:13" x14ac:dyDescent="0.25">
      <c r="B32" s="2" t="s">
        <v>10</v>
      </c>
      <c r="C32" s="11" t="s">
        <v>155</v>
      </c>
      <c r="D32" s="11" t="s">
        <v>73</v>
      </c>
      <c r="E32" s="4">
        <f t="shared" si="2"/>
        <v>0</v>
      </c>
      <c r="F32" s="5">
        <f>IFERROR(VLOOKUP(_xlfn.CONCAT(C32,"-",$B$4,"-",$F$6),Colocações!$A:$G,7,FALSE),"0")</f>
        <v>0</v>
      </c>
      <c r="G32" s="5" t="str">
        <f>IFERROR(VLOOKUP(_xlfn.CONCAT(C32,"-",$B$4,"-",$G$6),Colocações!$A:$G,7,FALSE),"0")</f>
        <v>0</v>
      </c>
      <c r="H32" s="5" t="str">
        <f>IFERROR(VLOOKUP(_xlfn.CONCAT(C32,"-",$B$4,"-",$H$6),Colocações!$A:$G,7,FALSE),"0")</f>
        <v>0</v>
      </c>
      <c r="I32" s="5" t="str">
        <f>IFERROR(VLOOKUP(_xlfn.CONCAT(C32,"-",$B$4,"-",$I$6),Colocações!$A:$G,7,FALSE),"0")</f>
        <v>0</v>
      </c>
      <c r="J32" s="5" t="str">
        <f>IFERROR(VLOOKUP(_xlfn.CONCAT(C32,"-",$B$4,"-",$J$6),Colocações!$A:$G,7,FALSE),"0")</f>
        <v>0</v>
      </c>
      <c r="K32" s="5" t="str">
        <f>IFERROR(VLOOKUP(_xlfn.CONCAT(C32,"-",$B$4,"-",$K$6),Colocações!$A:$G,7,FALSE),"0")</f>
        <v>0</v>
      </c>
      <c r="L32" s="5" t="str">
        <f>IFERROR(VLOOKUP(_xlfn.CONCAT(C32,"-",$B$4,"-",$L$6),Colocações!$A:$G,7,FALSE),"0")</f>
        <v>0</v>
      </c>
      <c r="M32" s="7">
        <f t="shared" si="3"/>
        <v>0</v>
      </c>
    </row>
  </sheetData>
  <sheetCalcPr fullCalcOnLoad="1"/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topLeftCell="A4" workbookViewId="0">
      <selection activeCell="B16" sqref="B16:B18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2.5703125" style="1" customWidth="1"/>
    <col min="4" max="4" width="21" style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174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5" t="s">
        <v>22</v>
      </c>
      <c r="G6" s="5" t="s">
        <v>15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11" t="s">
        <v>48</v>
      </c>
      <c r="D7" s="11" t="s">
        <v>30</v>
      </c>
      <c r="E7" s="4">
        <f>SUM(F7:L7)-M7</f>
        <v>200</v>
      </c>
      <c r="F7" s="5">
        <f>IFERROR(VLOOKUP(_xlfn.CONCAT(C7,"-",$B$4,"-",$F$6),Colocações!$A:$G,7,FALSE),"0")</f>
        <v>200</v>
      </c>
      <c r="G7" s="5" t="str">
        <f>IFERROR(VLOOKUP(_xlfn.CONCAT(C7,"-",$B$4,"-",$G$6),Colocações!$A:$G,7,FALSE),"0")</f>
        <v>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11" t="s">
        <v>52</v>
      </c>
      <c r="D8" s="11" t="s">
        <v>53</v>
      </c>
      <c r="E8" s="4">
        <f t="shared" ref="E8:E18" si="0">SUM(F8:L8)-M8</f>
        <v>160</v>
      </c>
      <c r="F8" s="5">
        <f>IFERROR(VLOOKUP(_xlfn.CONCAT(C8,"-",$B$4,"-",$F$6),Colocações!$A:$G,7,FALSE),"0")</f>
        <v>160</v>
      </c>
      <c r="G8" s="5" t="str">
        <f>IFERROR(VLOOKUP(_xlfn.CONCAT(C8,"-",$B$4,"-",$G$6),Colocações!$A:$G,7,FALSE),"0")</f>
        <v>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 t="shared" ref="M8:M18" si="1">MIN(F8:L8)-MIN(F8:L8)</f>
        <v>0</v>
      </c>
    </row>
    <row r="9" spans="2:13" x14ac:dyDescent="0.25">
      <c r="B9" s="2" t="s">
        <v>7</v>
      </c>
      <c r="C9" s="11" t="s">
        <v>72</v>
      </c>
      <c r="D9" s="11" t="s">
        <v>73</v>
      </c>
      <c r="E9" s="4">
        <f t="shared" si="0"/>
        <v>120</v>
      </c>
      <c r="F9" s="5">
        <f>IFERROR(VLOOKUP(_xlfn.CONCAT(C9,"-",$B$4,"-",$F$6),Colocações!$A:$G,7,FALSE),"0")</f>
        <v>120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 t="shared" si="1"/>
        <v>0</v>
      </c>
    </row>
    <row r="10" spans="2:13" x14ac:dyDescent="0.25">
      <c r="B10" s="2" t="s">
        <v>7</v>
      </c>
      <c r="C10" s="11" t="s">
        <v>129</v>
      </c>
      <c r="D10" s="11" t="s">
        <v>20</v>
      </c>
      <c r="E10" s="4">
        <f t="shared" si="0"/>
        <v>120</v>
      </c>
      <c r="F10" s="5">
        <f>IFERROR(VLOOKUP(_xlfn.CONCAT(C10,"-",$B$4,"-",$F$6),Colocações!$A:$G,7,FALSE),"0")</f>
        <v>120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 t="shared" si="1"/>
        <v>0</v>
      </c>
    </row>
    <row r="11" spans="2:13" x14ac:dyDescent="0.25">
      <c r="B11" s="2" t="s">
        <v>8</v>
      </c>
      <c r="C11" s="11" t="s">
        <v>127</v>
      </c>
      <c r="D11" s="11" t="s">
        <v>128</v>
      </c>
      <c r="E11" s="4">
        <f t="shared" si="0"/>
        <v>60</v>
      </c>
      <c r="F11" s="5">
        <f>IFERROR(VLOOKUP(_xlfn.CONCAT(C11,"-",$B$4,"-",$F$6),Colocações!$A:$G,7,FALSE),"0")</f>
        <v>60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si="1"/>
        <v>0</v>
      </c>
    </row>
    <row r="12" spans="2:13" x14ac:dyDescent="0.25">
      <c r="B12" s="2" t="s">
        <v>8</v>
      </c>
      <c r="C12" s="11" t="s">
        <v>77</v>
      </c>
      <c r="D12" s="11" t="s">
        <v>73</v>
      </c>
      <c r="E12" s="4">
        <f t="shared" si="0"/>
        <v>60</v>
      </c>
      <c r="F12" s="5">
        <f>IFERROR(VLOOKUP(_xlfn.CONCAT(C12,"-",$B$4,"-",$F$6),Colocações!$A:$G,7,FALSE),"0")</f>
        <v>60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 t="shared" si="1"/>
        <v>0</v>
      </c>
    </row>
    <row r="13" spans="2:13" x14ac:dyDescent="0.25">
      <c r="B13" s="2" t="s">
        <v>8</v>
      </c>
      <c r="C13" s="11" t="s">
        <v>88</v>
      </c>
      <c r="D13" s="11" t="s">
        <v>53</v>
      </c>
      <c r="E13" s="4">
        <f t="shared" si="0"/>
        <v>60</v>
      </c>
      <c r="F13" s="5">
        <f>IFERROR(VLOOKUP(_xlfn.CONCAT(C13,"-",$B$4,"-",$F$6),Colocações!$A:$G,7,FALSE),"0")</f>
        <v>60</v>
      </c>
      <c r="G13" s="5" t="str">
        <f>IFERROR(VLOOKUP(_xlfn.CONCAT(C13,"-",$B$4,"-",$G$6),Colocações!$A:$G,7,FALSE),"0")</f>
        <v>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 t="shared" si="1"/>
        <v>0</v>
      </c>
    </row>
    <row r="14" spans="2:13" x14ac:dyDescent="0.25">
      <c r="B14" s="2" t="s">
        <v>8</v>
      </c>
      <c r="C14" s="11" t="s">
        <v>141</v>
      </c>
      <c r="D14" s="11" t="s">
        <v>47</v>
      </c>
      <c r="E14" s="4">
        <f t="shared" si="0"/>
        <v>60</v>
      </c>
      <c r="F14" s="5">
        <f>IFERROR(VLOOKUP(_xlfn.CONCAT(C14,"-",$B$4,"-",$F$6),Colocações!$A:$G,7,FALSE),"0")</f>
        <v>60</v>
      </c>
      <c r="G14" s="5" t="str">
        <f>IFERROR(VLOOKUP(_xlfn.CONCAT(C14,"-",$B$4,"-",$G$6),Colocações!$A:$G,7,FALSE),"0")</f>
        <v>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 t="shared" si="1"/>
        <v>0</v>
      </c>
    </row>
    <row r="15" spans="2:13" x14ac:dyDescent="0.25">
      <c r="B15" s="2" t="s">
        <v>10</v>
      </c>
      <c r="C15" s="11" t="s">
        <v>166</v>
      </c>
      <c r="D15" s="11" t="s">
        <v>128</v>
      </c>
      <c r="E15" s="4">
        <f t="shared" si="0"/>
        <v>0</v>
      </c>
      <c r="F15" s="5">
        <f>IFERROR(VLOOKUP(_xlfn.CONCAT(C15,"-",$B$4,"-",$F$6),Colocações!$A:$G,7,FALSE),"0")</f>
        <v>0</v>
      </c>
      <c r="G15" s="5" t="str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 t="shared" si="1"/>
        <v>0</v>
      </c>
    </row>
    <row r="16" spans="2:13" x14ac:dyDescent="0.25">
      <c r="B16" s="2" t="s">
        <v>10</v>
      </c>
      <c r="C16" s="11" t="s">
        <v>147</v>
      </c>
      <c r="D16" s="11" t="s">
        <v>30</v>
      </c>
      <c r="E16" s="4">
        <f t="shared" si="0"/>
        <v>0</v>
      </c>
      <c r="F16" s="5">
        <f>IFERROR(VLOOKUP(_xlfn.CONCAT(C16,"-",$B$4,"-",$F$6),Colocações!$A:$G,7,FALSE),"0")</f>
        <v>0</v>
      </c>
      <c r="G16" s="5" t="str">
        <f>IFERROR(VLOOKUP(_xlfn.CONCAT(C16,"-",$B$4,"-",$G$6),Colocações!$A:$G,7,FALSE),"0")</f>
        <v>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 t="shared" si="1"/>
        <v>0</v>
      </c>
    </row>
    <row r="17" spans="2:13" x14ac:dyDescent="0.25">
      <c r="B17" s="2" t="s">
        <v>10</v>
      </c>
      <c r="C17" s="11" t="s">
        <v>119</v>
      </c>
      <c r="D17" s="11" t="s">
        <v>36</v>
      </c>
      <c r="E17" s="4">
        <f t="shared" si="0"/>
        <v>0</v>
      </c>
      <c r="F17" s="5">
        <f>IFERROR(VLOOKUP(_xlfn.CONCAT(C17,"-",$B$4,"-",$F$6),Colocações!$A:$G,7,FALSE),"0")</f>
        <v>0</v>
      </c>
      <c r="G17" s="5" t="str">
        <f>IFERROR(VLOOKUP(_xlfn.CONCAT(C17,"-",$B$4,"-",$G$6),Colocações!$A:$G,7,FALSE),"0")</f>
        <v>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 t="shared" si="1"/>
        <v>0</v>
      </c>
    </row>
    <row r="18" spans="2:13" x14ac:dyDescent="0.25">
      <c r="B18" s="2" t="s">
        <v>10</v>
      </c>
      <c r="C18" s="11" t="s">
        <v>175</v>
      </c>
      <c r="D18" s="11" t="s">
        <v>36</v>
      </c>
      <c r="E18" s="4">
        <f t="shared" si="0"/>
        <v>0</v>
      </c>
      <c r="F18" s="5">
        <f>IFERROR(VLOOKUP(_xlfn.CONCAT(C18,"-",$B$4,"-",$F$6),Colocações!$A:$G,7,FALSE),"0")</f>
        <v>0</v>
      </c>
      <c r="G18" s="5" t="str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 t="shared" si="1"/>
        <v>0</v>
      </c>
    </row>
  </sheetData>
  <sheetCalcPr fullCalcOnLoad="1"/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workbookViewId="0">
      <selection activeCell="B13" sqref="B13:B15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2.5703125" style="1" customWidth="1"/>
    <col min="4" max="4" width="21" style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42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5" t="s">
        <v>22</v>
      </c>
      <c r="G6" s="5" t="s">
        <v>15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11" t="s">
        <v>41</v>
      </c>
      <c r="D7" s="11" t="s">
        <v>36</v>
      </c>
      <c r="E7" s="4">
        <f>SUM(F7:L7)-M7</f>
        <v>200</v>
      </c>
      <c r="F7" s="5">
        <f>IFERROR(VLOOKUP(_xlfn.CONCAT(C7,"-",$B$4,"-",$F$6),Colocações!$A:$G,7,FALSE),"0")</f>
        <v>200</v>
      </c>
      <c r="G7" s="5" t="str">
        <f>IFERROR(VLOOKUP(_xlfn.CONCAT(C7,"-",$B$4,"-",$G$6),Colocações!$A:$G,7,FALSE),"0")</f>
        <v>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11" t="s">
        <v>43</v>
      </c>
      <c r="D8" s="11" t="s">
        <v>44</v>
      </c>
      <c r="E8" s="4">
        <f t="shared" ref="E8:E18" si="0">SUM(F8:L8)-M8</f>
        <v>160</v>
      </c>
      <c r="F8" s="5">
        <f>IFERROR(VLOOKUP(_xlfn.CONCAT(C8,"-",$B$4,"-",$F$6),Colocações!$A:$G,7,FALSE),"0")</f>
        <v>160</v>
      </c>
      <c r="G8" s="5" t="str">
        <f>IFERROR(VLOOKUP(_xlfn.CONCAT(C8,"-",$B$4,"-",$G$6),Colocações!$A:$G,7,FALSE),"0")</f>
        <v>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 t="shared" ref="M8:M18" si="1">MIN(F8:L8)-MIN(F8:L8)</f>
        <v>0</v>
      </c>
    </row>
    <row r="9" spans="2:13" x14ac:dyDescent="0.25">
      <c r="B9" s="2" t="s">
        <v>7</v>
      </c>
      <c r="C9" s="11" t="s">
        <v>45</v>
      </c>
      <c r="D9" s="11" t="s">
        <v>36</v>
      </c>
      <c r="E9" s="4">
        <f t="shared" si="0"/>
        <v>120</v>
      </c>
      <c r="F9" s="5">
        <f>IFERROR(VLOOKUP(_xlfn.CONCAT(C9,"-",$B$4,"-",$F$6),Colocações!$A:$G,7,FALSE),"0")</f>
        <v>120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 t="shared" si="1"/>
        <v>0</v>
      </c>
    </row>
    <row r="10" spans="2:13" x14ac:dyDescent="0.25">
      <c r="B10" s="2" t="s">
        <v>7</v>
      </c>
      <c r="C10" s="11" t="s">
        <v>46</v>
      </c>
      <c r="D10" s="11" t="s">
        <v>47</v>
      </c>
      <c r="E10" s="4">
        <f t="shared" si="0"/>
        <v>120</v>
      </c>
      <c r="F10" s="5">
        <f>IFERROR(VLOOKUP(_xlfn.CONCAT(C10,"-",$B$4,"-",$F$6),Colocações!$A:$G,7,FALSE),"0")</f>
        <v>120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 t="shared" si="1"/>
        <v>0</v>
      </c>
    </row>
    <row r="11" spans="2:13" x14ac:dyDescent="0.25">
      <c r="B11" s="2" t="s">
        <v>8</v>
      </c>
      <c r="C11" s="11" t="s">
        <v>48</v>
      </c>
      <c r="D11" s="11" t="s">
        <v>30</v>
      </c>
      <c r="E11" s="4">
        <f t="shared" si="0"/>
        <v>60</v>
      </c>
      <c r="F11" s="5">
        <f>IFERROR(VLOOKUP(_xlfn.CONCAT(C11,"-",$B$4,"-",$F$6),Colocações!$A:$G,7,FALSE),"0")</f>
        <v>60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si="1"/>
        <v>0</v>
      </c>
    </row>
    <row r="12" spans="2:13" x14ac:dyDescent="0.25">
      <c r="B12" s="2" t="s">
        <v>8</v>
      </c>
      <c r="C12" s="11" t="s">
        <v>49</v>
      </c>
      <c r="D12" s="11" t="s">
        <v>47</v>
      </c>
      <c r="E12" s="4">
        <f t="shared" si="0"/>
        <v>60</v>
      </c>
      <c r="F12" s="5">
        <f>IFERROR(VLOOKUP(_xlfn.CONCAT(C12,"-",$B$4,"-",$F$6),Colocações!$A:$G,7,FALSE),"0")</f>
        <v>60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 t="shared" si="1"/>
        <v>0</v>
      </c>
    </row>
    <row r="13" spans="2:13" x14ac:dyDescent="0.25">
      <c r="B13" s="2" t="s">
        <v>9</v>
      </c>
      <c r="C13" s="11" t="s">
        <v>50</v>
      </c>
      <c r="D13" s="11" t="s">
        <v>51</v>
      </c>
      <c r="E13" s="4">
        <f t="shared" si="0"/>
        <v>0</v>
      </c>
      <c r="F13" s="5">
        <f>IFERROR(VLOOKUP(_xlfn.CONCAT(C13,"-",$B$4,"-",$F$6),Colocações!$A:$G,7,FALSE),"0")</f>
        <v>0</v>
      </c>
      <c r="G13" s="5" t="str">
        <f>IFERROR(VLOOKUP(_xlfn.CONCAT(C13,"-",$B$4,"-",$G$6),Colocações!$A:$G,7,FALSE),"0")</f>
        <v>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 t="shared" si="1"/>
        <v>0</v>
      </c>
    </row>
    <row r="14" spans="2:13" x14ac:dyDescent="0.25">
      <c r="B14" s="2" t="s">
        <v>9</v>
      </c>
      <c r="C14" s="11" t="s">
        <v>52</v>
      </c>
      <c r="D14" s="11" t="s">
        <v>53</v>
      </c>
      <c r="E14" s="4">
        <f t="shared" si="0"/>
        <v>0</v>
      </c>
      <c r="F14" s="5">
        <f>IFERROR(VLOOKUP(_xlfn.CONCAT(C14,"-",$B$4,"-",$F$6),Colocações!$A:$G,7,FALSE),"0")</f>
        <v>0</v>
      </c>
      <c r="G14" s="5" t="str">
        <f>IFERROR(VLOOKUP(_xlfn.CONCAT(C14,"-",$B$4,"-",$G$6),Colocações!$A:$G,7,FALSE),"0")</f>
        <v>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 t="shared" si="1"/>
        <v>0</v>
      </c>
    </row>
    <row r="15" spans="2:13" x14ac:dyDescent="0.25">
      <c r="B15" s="2" t="s">
        <v>9</v>
      </c>
      <c r="C15" s="11" t="s">
        <v>54</v>
      </c>
      <c r="D15" s="11" t="s">
        <v>47</v>
      </c>
      <c r="E15" s="4">
        <f t="shared" si="0"/>
        <v>0</v>
      </c>
      <c r="F15" s="5">
        <f>IFERROR(VLOOKUP(_xlfn.CONCAT(C15,"-",$B$4,"-",$F$6),Colocações!$A:$G,7,FALSE),"0")</f>
        <v>0</v>
      </c>
      <c r="G15" s="5" t="str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 t="shared" si="1"/>
        <v>0</v>
      </c>
    </row>
    <row r="16" spans="2:13" x14ac:dyDescent="0.25">
      <c r="C16" s="11"/>
      <c r="D16" s="11"/>
      <c r="E16" s="4">
        <f t="shared" si="0"/>
        <v>0</v>
      </c>
      <c r="F16" s="5" t="str">
        <f>IFERROR(VLOOKUP(_xlfn.CONCAT(C16,"-",$B$4,"-",$F$6),Colocações!$A:$G,7,FALSE),"0")</f>
        <v>0</v>
      </c>
      <c r="G16" s="5" t="str">
        <f>IFERROR(VLOOKUP(_xlfn.CONCAT(C16,"-",$B$4,"-",$G$6),Colocações!$A:$G,7,FALSE),"0")</f>
        <v>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 t="shared" si="1"/>
        <v>0</v>
      </c>
    </row>
    <row r="17" spans="3:13" x14ac:dyDescent="0.25">
      <c r="C17" s="11"/>
      <c r="D17" s="11"/>
      <c r="E17" s="4">
        <f t="shared" si="0"/>
        <v>0</v>
      </c>
      <c r="F17" s="5" t="str">
        <f>IFERROR(VLOOKUP(_xlfn.CONCAT(C17,"-",$B$4,"-",$F$6),Colocações!$A:$G,7,FALSE),"0")</f>
        <v>0</v>
      </c>
      <c r="G17" s="5" t="str">
        <f>IFERROR(VLOOKUP(_xlfn.CONCAT(C17,"-",$B$4,"-",$G$6),Colocações!$A:$G,7,FALSE),"0")</f>
        <v>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 t="shared" si="1"/>
        <v>0</v>
      </c>
    </row>
    <row r="18" spans="3:13" x14ac:dyDescent="0.25">
      <c r="C18" s="11"/>
      <c r="D18" s="11"/>
      <c r="E18" s="4">
        <f t="shared" si="0"/>
        <v>0</v>
      </c>
      <c r="F18" s="5" t="str">
        <f>IFERROR(VLOOKUP(_xlfn.CONCAT(C18,"-",$B$4,"-",$F$6),Colocações!$A:$G,7,FALSE),"0")</f>
        <v>0</v>
      </c>
      <c r="G18" s="5" t="str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 t="shared" si="1"/>
        <v>0</v>
      </c>
    </row>
  </sheetData>
  <sheetCalcPr fullCalcOnLoad="1"/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workbookViewId="0">
      <selection activeCell="B23" sqref="B16:B23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2.5703125" style="1" customWidth="1"/>
    <col min="4" max="4" width="21" style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74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5" t="s">
        <v>22</v>
      </c>
      <c r="G6" s="5" t="s">
        <v>15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11" t="s">
        <v>72</v>
      </c>
      <c r="D7" s="11" t="s">
        <v>73</v>
      </c>
      <c r="E7" s="4">
        <f>SUM(F7:L7)-M7</f>
        <v>200</v>
      </c>
      <c r="F7" s="5">
        <f>IFERROR(VLOOKUP(_xlfn.CONCAT(C7,"-",$B$4,"-",$F$6),Colocações!$A:$G,7,FALSE),"0")</f>
        <v>200</v>
      </c>
      <c r="G7" s="5" t="str">
        <f>IFERROR(VLOOKUP(_xlfn.CONCAT(C7,"-",$B$4,"-",$G$6),Colocações!$A:$G,7,FALSE),"0")</f>
        <v>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11" t="s">
        <v>75</v>
      </c>
      <c r="D8" s="11" t="s">
        <v>47</v>
      </c>
      <c r="E8" s="4">
        <f t="shared" ref="E8:E18" si="0">SUM(F8:L8)-M8</f>
        <v>160</v>
      </c>
      <c r="F8" s="5">
        <f>IFERROR(VLOOKUP(_xlfn.CONCAT(C8,"-",$B$4,"-",$F$6),Colocações!$A:$G,7,FALSE),"0")</f>
        <v>160</v>
      </c>
      <c r="G8" s="5" t="str">
        <f>IFERROR(VLOOKUP(_xlfn.CONCAT(C8,"-",$B$4,"-",$G$6),Colocações!$A:$G,7,FALSE),"0")</f>
        <v>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 t="shared" ref="M8:M18" si="1">MIN(F8:L8)-MIN(F8:L8)</f>
        <v>0</v>
      </c>
    </row>
    <row r="9" spans="2:13" x14ac:dyDescent="0.25">
      <c r="B9" s="2" t="s">
        <v>7</v>
      </c>
      <c r="C9" s="11" t="s">
        <v>76</v>
      </c>
      <c r="D9" s="11" t="s">
        <v>44</v>
      </c>
      <c r="E9" s="4">
        <f t="shared" si="0"/>
        <v>120</v>
      </c>
      <c r="F9" s="5">
        <f>IFERROR(VLOOKUP(_xlfn.CONCAT(C9,"-",$B$4,"-",$F$6),Colocações!$A:$G,7,FALSE),"0")</f>
        <v>120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 t="shared" si="1"/>
        <v>0</v>
      </c>
    </row>
    <row r="10" spans="2:13" x14ac:dyDescent="0.25">
      <c r="B10" s="2" t="s">
        <v>7</v>
      </c>
      <c r="C10" s="11" t="s">
        <v>77</v>
      </c>
      <c r="D10" s="11" t="s">
        <v>73</v>
      </c>
      <c r="E10" s="4">
        <f t="shared" si="0"/>
        <v>120</v>
      </c>
      <c r="F10" s="5">
        <f>IFERROR(VLOOKUP(_xlfn.CONCAT(C10,"-",$B$4,"-",$F$6),Colocações!$A:$G,7,FALSE),"0")</f>
        <v>120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 t="shared" si="1"/>
        <v>0</v>
      </c>
    </row>
    <row r="11" spans="2:13" x14ac:dyDescent="0.25">
      <c r="B11" s="2" t="s">
        <v>8</v>
      </c>
      <c r="C11" s="11" t="s">
        <v>78</v>
      </c>
      <c r="D11" s="11" t="s">
        <v>36</v>
      </c>
      <c r="E11" s="4">
        <f t="shared" si="0"/>
        <v>60</v>
      </c>
      <c r="F11" s="5">
        <f>IFERROR(VLOOKUP(_xlfn.CONCAT(C11,"-",$B$4,"-",$F$6),Colocações!$A:$G,7,FALSE),"0")</f>
        <v>60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si="1"/>
        <v>0</v>
      </c>
    </row>
    <row r="12" spans="2:13" x14ac:dyDescent="0.25">
      <c r="B12" s="2" t="s">
        <v>8</v>
      </c>
      <c r="C12" s="11" t="s">
        <v>79</v>
      </c>
      <c r="D12" s="11" t="s">
        <v>61</v>
      </c>
      <c r="E12" s="4">
        <f t="shared" si="0"/>
        <v>60</v>
      </c>
      <c r="F12" s="5">
        <f>IFERROR(VLOOKUP(_xlfn.CONCAT(C12,"-",$B$4,"-",$F$6),Colocações!$A:$G,7,FALSE),"0")</f>
        <v>60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 t="shared" si="1"/>
        <v>0</v>
      </c>
    </row>
    <row r="13" spans="2:13" x14ac:dyDescent="0.25">
      <c r="B13" s="2" t="s">
        <v>8</v>
      </c>
      <c r="C13" s="11" t="s">
        <v>80</v>
      </c>
      <c r="D13" s="11" t="s">
        <v>27</v>
      </c>
      <c r="E13" s="4">
        <f t="shared" si="0"/>
        <v>60</v>
      </c>
      <c r="F13" s="5">
        <f>IFERROR(VLOOKUP(_xlfn.CONCAT(C13,"-",$B$4,"-",$F$6),Colocações!$A:$G,7,FALSE),"0")</f>
        <v>60</v>
      </c>
      <c r="G13" s="5" t="str">
        <f>IFERROR(VLOOKUP(_xlfn.CONCAT(C13,"-",$B$4,"-",$G$6),Colocações!$A:$G,7,FALSE),"0")</f>
        <v>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 t="shared" si="1"/>
        <v>0</v>
      </c>
    </row>
    <row r="14" spans="2:13" x14ac:dyDescent="0.25">
      <c r="B14" s="2" t="s">
        <v>8</v>
      </c>
      <c r="C14" s="11" t="s">
        <v>81</v>
      </c>
      <c r="D14" s="11" t="s">
        <v>44</v>
      </c>
      <c r="E14" s="4">
        <f t="shared" si="0"/>
        <v>60</v>
      </c>
      <c r="F14" s="5">
        <f>IFERROR(VLOOKUP(_xlfn.CONCAT(C14,"-",$B$4,"-",$F$6),Colocações!$A:$G,7,FALSE),"0")</f>
        <v>60</v>
      </c>
      <c r="G14" s="5" t="str">
        <f>IFERROR(VLOOKUP(_xlfn.CONCAT(C14,"-",$B$4,"-",$G$6),Colocações!$A:$G,7,FALSE),"0")</f>
        <v>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 t="shared" si="1"/>
        <v>0</v>
      </c>
    </row>
    <row r="15" spans="2:13" x14ac:dyDescent="0.25">
      <c r="B15" s="2" t="s">
        <v>10</v>
      </c>
      <c r="C15" s="11" t="s">
        <v>82</v>
      </c>
      <c r="D15" s="11" t="s">
        <v>61</v>
      </c>
      <c r="E15" s="4">
        <f t="shared" si="0"/>
        <v>0</v>
      </c>
      <c r="F15" s="5">
        <f>IFERROR(VLOOKUP(_xlfn.CONCAT(C15,"-",$B$4,"-",$F$6),Colocações!$A:$G,7,FALSE),"0")</f>
        <v>0</v>
      </c>
      <c r="G15" s="5" t="str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 t="shared" si="1"/>
        <v>0</v>
      </c>
    </row>
    <row r="16" spans="2:13" x14ac:dyDescent="0.25">
      <c r="B16" s="2" t="s">
        <v>10</v>
      </c>
      <c r="C16" s="11" t="s">
        <v>83</v>
      </c>
      <c r="D16" s="11" t="s">
        <v>36</v>
      </c>
      <c r="E16" s="4">
        <f t="shared" si="0"/>
        <v>0</v>
      </c>
      <c r="F16" s="5">
        <f>IFERROR(VLOOKUP(_xlfn.CONCAT(C16,"-",$B$4,"-",$F$6),Colocações!$A:$G,7,FALSE),"0")</f>
        <v>0</v>
      </c>
      <c r="G16" s="5" t="str">
        <f>IFERROR(VLOOKUP(_xlfn.CONCAT(C16,"-",$B$4,"-",$G$6),Colocações!$A:$G,7,FALSE),"0")</f>
        <v>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 t="shared" si="1"/>
        <v>0</v>
      </c>
    </row>
    <row r="17" spans="2:13" x14ac:dyDescent="0.25">
      <c r="B17" s="2" t="s">
        <v>10</v>
      </c>
      <c r="C17" s="11" t="s">
        <v>84</v>
      </c>
      <c r="D17" s="11" t="s">
        <v>20</v>
      </c>
      <c r="E17" s="4">
        <f t="shared" si="0"/>
        <v>0</v>
      </c>
      <c r="F17" s="5">
        <f>IFERROR(VLOOKUP(_xlfn.CONCAT(C17,"-",$B$4,"-",$F$6),Colocações!$A:$G,7,FALSE),"0")</f>
        <v>0</v>
      </c>
      <c r="G17" s="5" t="str">
        <f>IFERROR(VLOOKUP(_xlfn.CONCAT(C17,"-",$B$4,"-",$G$6),Colocações!$A:$G,7,FALSE),"0")</f>
        <v>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 t="shared" si="1"/>
        <v>0</v>
      </c>
    </row>
    <row r="18" spans="2:13" x14ac:dyDescent="0.25">
      <c r="B18" s="2" t="s">
        <v>10</v>
      </c>
      <c r="C18" s="11" t="s">
        <v>85</v>
      </c>
      <c r="D18" s="11" t="s">
        <v>27</v>
      </c>
      <c r="E18" s="4">
        <f t="shared" si="0"/>
        <v>0</v>
      </c>
      <c r="F18" s="5">
        <f>IFERROR(VLOOKUP(_xlfn.CONCAT(C18,"-",$B$4,"-",$F$6),Colocações!$A:$G,7,FALSE),"0")</f>
        <v>0</v>
      </c>
      <c r="G18" s="5" t="str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 t="shared" si="1"/>
        <v>0</v>
      </c>
    </row>
    <row r="19" spans="2:13" x14ac:dyDescent="0.25">
      <c r="B19" s="2" t="s">
        <v>10</v>
      </c>
      <c r="C19" s="11" t="s">
        <v>86</v>
      </c>
      <c r="D19" s="11" t="s">
        <v>36</v>
      </c>
      <c r="E19" s="4">
        <f t="shared" ref="E19:E23" si="2">SUM(F19:L19)-M19</f>
        <v>0</v>
      </c>
      <c r="F19" s="5">
        <f>IFERROR(VLOOKUP(_xlfn.CONCAT(C19,"-",$B$4,"-",$F$6),Colocações!$A:$G,7,FALSE),"0")</f>
        <v>0</v>
      </c>
      <c r="G19" s="5" t="str">
        <f>IFERROR(VLOOKUP(_xlfn.CONCAT(C19,"-",$B$4,"-",$G$6),Colocações!$A:$G,7,FALSE),"0")</f>
        <v>0</v>
      </c>
      <c r="H19" s="5" t="str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 t="shared" ref="M19:M23" si="3">MIN(F19:L19)-MIN(F19:L19)</f>
        <v>0</v>
      </c>
    </row>
    <row r="20" spans="2:13" x14ac:dyDescent="0.25">
      <c r="B20" s="2" t="s">
        <v>10</v>
      </c>
      <c r="C20" s="11" t="s">
        <v>87</v>
      </c>
      <c r="D20" s="11" t="s">
        <v>27</v>
      </c>
      <c r="E20" s="4">
        <f t="shared" si="2"/>
        <v>0</v>
      </c>
      <c r="F20" s="5">
        <f>IFERROR(VLOOKUP(_xlfn.CONCAT(C20,"-",$B$4,"-",$F$6),Colocações!$A:$G,7,FALSE),"0")</f>
        <v>0</v>
      </c>
      <c r="G20" s="5" t="str">
        <f>IFERROR(VLOOKUP(_xlfn.CONCAT(C20,"-",$B$4,"-",$G$6),Colocações!$A:$G,7,FALSE),"0")</f>
        <v>0</v>
      </c>
      <c r="H20" s="5" t="str">
        <f>IFERROR(VLOOKUP(_xlfn.CONCAT(C20,"-",$B$4,"-",$H$6),Colocações!$A:$G,7,FALSE),"0")</f>
        <v>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 t="shared" si="3"/>
        <v>0</v>
      </c>
    </row>
    <row r="21" spans="2:13" x14ac:dyDescent="0.25">
      <c r="B21" s="2" t="s">
        <v>10</v>
      </c>
      <c r="C21" s="11" t="s">
        <v>88</v>
      </c>
      <c r="D21" s="11" t="s">
        <v>53</v>
      </c>
      <c r="E21" s="4">
        <f t="shared" si="2"/>
        <v>0</v>
      </c>
      <c r="F21" s="5">
        <f>IFERROR(VLOOKUP(_xlfn.CONCAT(C21,"-",$B$4,"-",$F$6),Colocações!$A:$G,7,FALSE),"0")</f>
        <v>0</v>
      </c>
      <c r="G21" s="5" t="str">
        <f>IFERROR(VLOOKUP(_xlfn.CONCAT(C21,"-",$B$4,"-",$G$6),Colocações!$A:$G,7,FALSE),"0")</f>
        <v>0</v>
      </c>
      <c r="H21" s="5" t="str">
        <f>IFERROR(VLOOKUP(_xlfn.CONCAT(C21,"-",$B$4,"-",$H$6),Colocações!$A:$G,7,FALSE),"0")</f>
        <v>0</v>
      </c>
      <c r="I21" s="5" t="str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 t="shared" si="3"/>
        <v>0</v>
      </c>
    </row>
    <row r="22" spans="2:13" x14ac:dyDescent="0.25">
      <c r="B22" s="2" t="s">
        <v>10</v>
      </c>
      <c r="C22" s="11" t="s">
        <v>89</v>
      </c>
      <c r="D22" s="11" t="s">
        <v>36</v>
      </c>
      <c r="E22" s="4">
        <f t="shared" si="2"/>
        <v>0</v>
      </c>
      <c r="F22" s="5">
        <f>IFERROR(VLOOKUP(_xlfn.CONCAT(C22,"-",$B$4,"-",$F$6),Colocações!$A:$G,7,FALSE),"0")</f>
        <v>0</v>
      </c>
      <c r="G22" s="5" t="str">
        <f>IFERROR(VLOOKUP(_xlfn.CONCAT(C22,"-",$B$4,"-",$G$6),Colocações!$A:$G,7,FALSE),"0")</f>
        <v>0</v>
      </c>
      <c r="H22" s="5" t="str">
        <f>IFERROR(VLOOKUP(_xlfn.CONCAT(C22,"-",$B$4,"-",$H$6),Colocações!$A:$G,7,FALSE),"0")</f>
        <v>0</v>
      </c>
      <c r="I22" s="5" t="str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 t="shared" si="3"/>
        <v>0</v>
      </c>
    </row>
    <row r="23" spans="2:13" x14ac:dyDescent="0.25">
      <c r="B23" s="2" t="s">
        <v>10</v>
      </c>
      <c r="C23" s="11" t="s">
        <v>90</v>
      </c>
      <c r="D23" s="11" t="s">
        <v>91</v>
      </c>
      <c r="E23" s="4">
        <f t="shared" si="2"/>
        <v>0</v>
      </c>
      <c r="F23" s="5">
        <f>IFERROR(VLOOKUP(_xlfn.CONCAT(C23,"-",$B$4,"-",$F$6),Colocações!$A:$G,7,FALSE),"0")</f>
        <v>0</v>
      </c>
      <c r="G23" s="5" t="str">
        <f>IFERROR(VLOOKUP(_xlfn.CONCAT(C23,"-",$B$4,"-",$G$6),Colocações!$A:$G,7,FALSE),"0")</f>
        <v>0</v>
      </c>
      <c r="H23" s="5" t="str">
        <f>IFERROR(VLOOKUP(_xlfn.CONCAT(C23,"-",$B$4,"-",$H$6),Colocações!$A:$G,7,FALSE),"0")</f>
        <v>0</v>
      </c>
      <c r="I23" s="5" t="str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 t="shared" si="3"/>
        <v>0</v>
      </c>
    </row>
  </sheetData>
  <sheetCalcPr fullCalcOnLoad="1"/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workbookViewId="0">
      <selection activeCell="C7" sqref="C7:D10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2.5703125" style="1" customWidth="1"/>
    <col min="4" max="4" width="21" style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28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5" t="s">
        <v>22</v>
      </c>
      <c r="G6" s="5" t="s">
        <v>15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11"/>
      <c r="D7" s="11"/>
      <c r="E7" s="4">
        <f>SUM(F7:L7)-M7</f>
        <v>0</v>
      </c>
      <c r="F7" s="5" t="str">
        <f>IFERROR(VLOOKUP(_xlfn.CONCAT(C7,"-",$B$4,"-",$F$6),Colocações!$A:$G,7,FALSE),"0")</f>
        <v>0</v>
      </c>
      <c r="G7" s="5" t="str">
        <f>IFERROR(VLOOKUP(_xlfn.CONCAT(C7,"-",$B$4,"-",$G$6),Colocações!$A:$G,7,FALSE),"0")</f>
        <v>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11"/>
      <c r="D8" s="11"/>
      <c r="E8" s="4">
        <f>SUM(F8:L8)-M8</f>
        <v>0</v>
      </c>
      <c r="F8" s="5" t="str">
        <f>IFERROR(VLOOKUP(_xlfn.CONCAT(C8,"-",$B$4,"-",$F$6),Colocações!$A:$G,7,FALSE),"0")</f>
        <v>0</v>
      </c>
      <c r="G8" s="5" t="str">
        <f>IFERROR(VLOOKUP(_xlfn.CONCAT(C8,"-",$B$4,"-",$G$6),Colocações!$A:$G,7,FALSE),"0")</f>
        <v>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11"/>
      <c r="D9" s="11"/>
      <c r="E9" s="4">
        <f>SUM(F9:L9)-M9</f>
        <v>0</v>
      </c>
      <c r="F9" s="5" t="str">
        <f>IFERROR(VLOOKUP(_xlfn.CONCAT(C9,"-",$B$4,"-",$F$6),Colocações!$A:$G,7,FALSE),"0")</f>
        <v>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/>
      <c r="C10" s="11"/>
      <c r="D10" s="11"/>
      <c r="E10" s="4">
        <f>SUM(F10:L10)-M10</f>
        <v>0</v>
      </c>
      <c r="F10" s="5" t="str">
        <f>IFERROR(VLOOKUP(_xlfn.CONCAT(C10,"-",$B$4,"-",$F$6),Colocações!$A:$G,7,FALSE),"0")</f>
        <v>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3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sheetCalcPr fullCalcOnLoad="1"/>
  <sheetProtection algorithmName="SHA-512" hashValue="7iwAFKz91LBG+1QQuBLE0cj6TuvRIW/9mpukHzjN95qUSWvpagXoB+sWljOAZICKdqAS/Rw1Pz3Xa9tTakNaqw==" saltValue="0unJIuXIJQZKnZhNnNva0Q==" spinCount="100000" sheet="1" objects="1" scenarios="1"/>
  <mergeCells count="1">
    <mergeCell ref="B4:M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topLeftCell="A4" workbookViewId="0">
      <selection activeCell="B16" sqref="B16:B19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2.5703125" style="1" customWidth="1"/>
    <col min="4" max="4" width="21" style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94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5" t="s">
        <v>22</v>
      </c>
      <c r="G6" s="5" t="s">
        <v>15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11" t="s">
        <v>93</v>
      </c>
      <c r="D7" s="11" t="s">
        <v>27</v>
      </c>
      <c r="E7" s="4">
        <f>SUM(F7:L7)-M7</f>
        <v>200</v>
      </c>
      <c r="F7" s="5">
        <f>IFERROR(VLOOKUP(_xlfn.CONCAT(C7,"-",$B$4,"-",$F$6),Colocações!$A:$G,7,FALSE),"0")</f>
        <v>200</v>
      </c>
      <c r="G7" s="5" t="str">
        <f>IFERROR(VLOOKUP(_xlfn.CONCAT(C7,"-",$B$4,"-",$G$6),Colocações!$A:$G,7,FALSE),"0")</f>
        <v>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11" t="s">
        <v>95</v>
      </c>
      <c r="D8" s="11" t="s">
        <v>91</v>
      </c>
      <c r="E8" s="4">
        <f t="shared" ref="E8:E18" si="0">SUM(F8:L8)-M8</f>
        <v>160</v>
      </c>
      <c r="F8" s="5">
        <f>IFERROR(VLOOKUP(_xlfn.CONCAT(C8,"-",$B$4,"-",$F$6),Colocações!$A:$G,7,FALSE),"0")</f>
        <v>160</v>
      </c>
      <c r="G8" s="5" t="str">
        <f>IFERROR(VLOOKUP(_xlfn.CONCAT(C8,"-",$B$4,"-",$G$6),Colocações!$A:$G,7,FALSE),"0")</f>
        <v>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 t="shared" ref="M8:M18" si="1">MIN(F8:L8)-MIN(F8:L8)</f>
        <v>0</v>
      </c>
    </row>
    <row r="9" spans="2:13" x14ac:dyDescent="0.25">
      <c r="B9" s="2" t="s">
        <v>7</v>
      </c>
      <c r="C9" s="11" t="s">
        <v>96</v>
      </c>
      <c r="D9" s="11" t="s">
        <v>91</v>
      </c>
      <c r="E9" s="4">
        <f t="shared" si="0"/>
        <v>120</v>
      </c>
      <c r="F9" s="5">
        <f>IFERROR(VLOOKUP(_xlfn.CONCAT(C9,"-",$B$4,"-",$F$6),Colocações!$A:$G,7,FALSE),"0")</f>
        <v>120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 t="shared" si="1"/>
        <v>0</v>
      </c>
    </row>
    <row r="10" spans="2:13" x14ac:dyDescent="0.25">
      <c r="B10" s="2" t="s">
        <v>7</v>
      </c>
      <c r="C10" s="11" t="s">
        <v>97</v>
      </c>
      <c r="D10" s="11" t="s">
        <v>27</v>
      </c>
      <c r="E10" s="4">
        <f t="shared" si="0"/>
        <v>120</v>
      </c>
      <c r="F10" s="5">
        <f>IFERROR(VLOOKUP(_xlfn.CONCAT(C10,"-",$B$4,"-",$F$6),Colocações!$A:$G,7,FALSE),"0")</f>
        <v>120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 t="shared" si="1"/>
        <v>0</v>
      </c>
    </row>
    <row r="11" spans="2:13" x14ac:dyDescent="0.25">
      <c r="B11" s="2" t="s">
        <v>8</v>
      </c>
      <c r="C11" s="11" t="s">
        <v>98</v>
      </c>
      <c r="D11" s="11" t="s">
        <v>73</v>
      </c>
      <c r="E11" s="4">
        <f t="shared" si="0"/>
        <v>60</v>
      </c>
      <c r="F11" s="5">
        <f>IFERROR(VLOOKUP(_xlfn.CONCAT(C11,"-",$B$4,"-",$F$6),Colocações!$A:$G,7,FALSE),"0")</f>
        <v>60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si="1"/>
        <v>0</v>
      </c>
    </row>
    <row r="12" spans="2:13" x14ac:dyDescent="0.25">
      <c r="B12" s="2" t="s">
        <v>8</v>
      </c>
      <c r="C12" s="11" t="s">
        <v>99</v>
      </c>
      <c r="D12" s="11" t="s">
        <v>100</v>
      </c>
      <c r="E12" s="4">
        <f t="shared" si="0"/>
        <v>60</v>
      </c>
      <c r="F12" s="5">
        <f>IFERROR(VLOOKUP(_xlfn.CONCAT(C12,"-",$B$4,"-",$F$6),Colocações!$A:$G,7,FALSE),"0")</f>
        <v>60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 t="shared" si="1"/>
        <v>0</v>
      </c>
    </row>
    <row r="13" spans="2:13" x14ac:dyDescent="0.25">
      <c r="B13" s="2" t="s">
        <v>8</v>
      </c>
      <c r="C13" s="11" t="s">
        <v>101</v>
      </c>
      <c r="D13" s="11" t="s">
        <v>53</v>
      </c>
      <c r="E13" s="4">
        <f t="shared" si="0"/>
        <v>60</v>
      </c>
      <c r="F13" s="5">
        <f>IFERROR(VLOOKUP(_xlfn.CONCAT(C13,"-",$B$4,"-",$F$6),Colocações!$A:$G,7,FALSE),"0")</f>
        <v>60</v>
      </c>
      <c r="G13" s="5" t="str">
        <f>IFERROR(VLOOKUP(_xlfn.CONCAT(C13,"-",$B$4,"-",$G$6),Colocações!$A:$G,7,FALSE),"0")</f>
        <v>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 t="shared" si="1"/>
        <v>0</v>
      </c>
    </row>
    <row r="14" spans="2:13" x14ac:dyDescent="0.25">
      <c r="B14" s="2" t="s">
        <v>8</v>
      </c>
      <c r="C14" s="11" t="s">
        <v>102</v>
      </c>
      <c r="D14" s="11" t="s">
        <v>53</v>
      </c>
      <c r="E14" s="4">
        <f t="shared" si="0"/>
        <v>60</v>
      </c>
      <c r="F14" s="5">
        <f>IFERROR(VLOOKUP(_xlfn.CONCAT(C14,"-",$B$4,"-",$F$6),Colocações!$A:$G,7,FALSE),"0")</f>
        <v>60</v>
      </c>
      <c r="G14" s="5" t="str">
        <f>IFERROR(VLOOKUP(_xlfn.CONCAT(C14,"-",$B$4,"-",$G$6),Colocações!$A:$G,7,FALSE),"0")</f>
        <v>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 t="shared" si="1"/>
        <v>0</v>
      </c>
    </row>
    <row r="15" spans="2:13" x14ac:dyDescent="0.25">
      <c r="B15" s="2" t="s">
        <v>10</v>
      </c>
      <c r="C15" s="11" t="s">
        <v>103</v>
      </c>
      <c r="D15" s="11" t="s">
        <v>20</v>
      </c>
      <c r="E15" s="4">
        <f t="shared" si="0"/>
        <v>0</v>
      </c>
      <c r="F15" s="5">
        <f>IFERROR(VLOOKUP(_xlfn.CONCAT(C15,"-",$B$4,"-",$F$6),Colocações!$A:$G,7,FALSE),"0")</f>
        <v>0</v>
      </c>
      <c r="G15" s="5" t="str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 t="shared" si="1"/>
        <v>0</v>
      </c>
    </row>
    <row r="16" spans="2:13" x14ac:dyDescent="0.25">
      <c r="B16" s="2" t="s">
        <v>10</v>
      </c>
      <c r="C16" s="11" t="s">
        <v>104</v>
      </c>
      <c r="D16" s="11" t="s">
        <v>20</v>
      </c>
      <c r="E16" s="4">
        <f t="shared" si="0"/>
        <v>0</v>
      </c>
      <c r="F16" s="5">
        <f>IFERROR(VLOOKUP(_xlfn.CONCAT(C16,"-",$B$4,"-",$F$6),Colocações!$A:$G,7,FALSE),"0")</f>
        <v>0</v>
      </c>
      <c r="G16" s="5" t="str">
        <f>IFERROR(VLOOKUP(_xlfn.CONCAT(C16,"-",$B$4,"-",$G$6),Colocações!$A:$G,7,FALSE),"0")</f>
        <v>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 t="shared" si="1"/>
        <v>0</v>
      </c>
    </row>
    <row r="17" spans="2:13" x14ac:dyDescent="0.25">
      <c r="B17" s="2" t="s">
        <v>10</v>
      </c>
      <c r="C17" s="11" t="s">
        <v>105</v>
      </c>
      <c r="D17" s="11" t="s">
        <v>53</v>
      </c>
      <c r="E17" s="4">
        <f t="shared" si="0"/>
        <v>0</v>
      </c>
      <c r="F17" s="5">
        <f>IFERROR(VLOOKUP(_xlfn.CONCAT(C17,"-",$B$4,"-",$F$6),Colocações!$A:$G,7,FALSE),"0")</f>
        <v>0</v>
      </c>
      <c r="G17" s="5" t="str">
        <f>IFERROR(VLOOKUP(_xlfn.CONCAT(C17,"-",$B$4,"-",$G$6),Colocações!$A:$G,7,FALSE),"0")</f>
        <v>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 t="shared" si="1"/>
        <v>0</v>
      </c>
    </row>
    <row r="18" spans="2:13" x14ac:dyDescent="0.25">
      <c r="B18" s="2" t="s">
        <v>10</v>
      </c>
      <c r="C18" s="11" t="s">
        <v>106</v>
      </c>
      <c r="D18" s="11" t="s">
        <v>53</v>
      </c>
      <c r="E18" s="4">
        <f t="shared" si="0"/>
        <v>0</v>
      </c>
      <c r="F18" s="5">
        <f>IFERROR(VLOOKUP(_xlfn.CONCAT(C18,"-",$B$4,"-",$F$6),Colocações!$A:$G,7,FALSE),"0")</f>
        <v>0</v>
      </c>
      <c r="G18" s="5" t="str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 t="shared" si="1"/>
        <v>0</v>
      </c>
    </row>
    <row r="19" spans="2:13" x14ac:dyDescent="0.25">
      <c r="B19" s="2" t="s">
        <v>10</v>
      </c>
      <c r="C19" s="11" t="s">
        <v>107</v>
      </c>
      <c r="D19" s="11" t="s">
        <v>47</v>
      </c>
    </row>
  </sheetData>
  <sheetCalcPr fullCalcOnLoad="1"/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6"/>
  <sheetViews>
    <sheetView workbookViewId="0">
      <selection activeCell="B16" sqref="B16:B66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2.5703125" style="1" customWidth="1"/>
    <col min="4" max="4" width="21" style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110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5" t="s">
        <v>22</v>
      </c>
      <c r="G6" s="5" t="s">
        <v>15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11" t="s">
        <v>109</v>
      </c>
      <c r="D7" s="11" t="s">
        <v>44</v>
      </c>
      <c r="E7" s="4">
        <f>SUM(F7:L7)-M7</f>
        <v>200</v>
      </c>
      <c r="F7" s="5">
        <f>IFERROR(VLOOKUP(_xlfn.CONCAT(C7,"-",$B$4,"-",$F$6),Colocações!$A:$G,7,FALSE),"0")</f>
        <v>200</v>
      </c>
      <c r="G7" s="5" t="str">
        <f>IFERROR(VLOOKUP(_xlfn.CONCAT(C7,"-",$B$4,"-",$G$6),Colocações!$A:$G,7,FALSE),"0")</f>
        <v>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11" t="s">
        <v>111</v>
      </c>
      <c r="D8" s="11" t="s">
        <v>91</v>
      </c>
      <c r="E8" s="4">
        <f t="shared" ref="E8:E18" si="0">SUM(F8:L8)-M8</f>
        <v>160</v>
      </c>
      <c r="F8" s="5">
        <f>IFERROR(VLOOKUP(_xlfn.CONCAT(C8,"-",$B$4,"-",$F$6),Colocações!$A:$G,7,FALSE),"0")</f>
        <v>160</v>
      </c>
      <c r="G8" s="5" t="str">
        <f>IFERROR(VLOOKUP(_xlfn.CONCAT(C8,"-",$B$4,"-",$G$6),Colocações!$A:$G,7,FALSE),"0")</f>
        <v>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 t="shared" ref="M8:M18" si="1">MIN(F8:L8)-MIN(F8:L8)</f>
        <v>0</v>
      </c>
    </row>
    <row r="9" spans="2:13" x14ac:dyDescent="0.25">
      <c r="B9" s="2" t="s">
        <v>7</v>
      </c>
      <c r="C9" s="11" t="s">
        <v>112</v>
      </c>
      <c r="D9" s="11" t="s">
        <v>47</v>
      </c>
      <c r="E9" s="4">
        <f t="shared" si="0"/>
        <v>120</v>
      </c>
      <c r="F9" s="5">
        <f>IFERROR(VLOOKUP(_xlfn.CONCAT(C9,"-",$B$4,"-",$F$6),Colocações!$A:$G,7,FALSE),"0")</f>
        <v>120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 t="shared" si="1"/>
        <v>0</v>
      </c>
    </row>
    <row r="10" spans="2:13" x14ac:dyDescent="0.25">
      <c r="B10" s="2" t="s">
        <v>7</v>
      </c>
      <c r="C10" s="11" t="s">
        <v>113</v>
      </c>
      <c r="D10" s="11" t="s">
        <v>20</v>
      </c>
      <c r="E10" s="4">
        <f t="shared" si="0"/>
        <v>120</v>
      </c>
      <c r="F10" s="5">
        <f>IFERROR(VLOOKUP(_xlfn.CONCAT(C10,"-",$B$4,"-",$F$6),Colocações!$A:$G,7,FALSE),"0")</f>
        <v>120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 t="shared" si="1"/>
        <v>0</v>
      </c>
    </row>
    <row r="11" spans="2:13" x14ac:dyDescent="0.25">
      <c r="B11" s="2" t="s">
        <v>8</v>
      </c>
      <c r="C11" s="11" t="s">
        <v>114</v>
      </c>
      <c r="D11" s="11" t="s">
        <v>27</v>
      </c>
      <c r="E11" s="4">
        <f t="shared" si="0"/>
        <v>60</v>
      </c>
      <c r="F11" s="5">
        <f>IFERROR(VLOOKUP(_xlfn.CONCAT(C11,"-",$B$4,"-",$F$6),Colocações!$A:$G,7,FALSE),"0")</f>
        <v>60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si="1"/>
        <v>0</v>
      </c>
    </row>
    <row r="12" spans="2:13" x14ac:dyDescent="0.25">
      <c r="B12" s="2" t="s">
        <v>8</v>
      </c>
      <c r="C12" s="11" t="s">
        <v>115</v>
      </c>
      <c r="D12" s="11" t="s">
        <v>27</v>
      </c>
      <c r="E12" s="4">
        <f t="shared" si="0"/>
        <v>60</v>
      </c>
      <c r="F12" s="5">
        <f>IFERROR(VLOOKUP(_xlfn.CONCAT(C12,"-",$B$4,"-",$F$6),Colocações!$A:$G,7,FALSE),"0")</f>
        <v>60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 t="shared" si="1"/>
        <v>0</v>
      </c>
    </row>
    <row r="13" spans="2:13" x14ac:dyDescent="0.25">
      <c r="B13" s="2" t="s">
        <v>8</v>
      </c>
      <c r="C13" s="11" t="s">
        <v>116</v>
      </c>
      <c r="D13" s="11" t="s">
        <v>47</v>
      </c>
      <c r="E13" s="4">
        <f t="shared" si="0"/>
        <v>60</v>
      </c>
      <c r="F13" s="5">
        <f>IFERROR(VLOOKUP(_xlfn.CONCAT(C13,"-",$B$4,"-",$F$6),Colocações!$A:$G,7,FALSE),"0")</f>
        <v>60</v>
      </c>
      <c r="G13" s="5" t="str">
        <f>IFERROR(VLOOKUP(_xlfn.CONCAT(C13,"-",$B$4,"-",$G$6),Colocações!$A:$G,7,FALSE),"0")</f>
        <v>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 t="shared" si="1"/>
        <v>0</v>
      </c>
    </row>
    <row r="14" spans="2:13" x14ac:dyDescent="0.25">
      <c r="B14" s="2" t="s">
        <v>8</v>
      </c>
      <c r="C14" s="11" t="s">
        <v>117</v>
      </c>
      <c r="D14" s="11" t="s">
        <v>27</v>
      </c>
      <c r="E14" s="4">
        <f t="shared" si="0"/>
        <v>60</v>
      </c>
      <c r="F14" s="5">
        <f>IFERROR(VLOOKUP(_xlfn.CONCAT(C14,"-",$B$4,"-",$F$6),Colocações!$A:$G,7,FALSE),"0")</f>
        <v>60</v>
      </c>
      <c r="G14" s="5" t="str">
        <f>IFERROR(VLOOKUP(_xlfn.CONCAT(C14,"-",$B$4,"-",$G$6),Colocações!$A:$G,7,FALSE),"0")</f>
        <v>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 t="shared" si="1"/>
        <v>0</v>
      </c>
    </row>
    <row r="15" spans="2:13" x14ac:dyDescent="0.25">
      <c r="B15" s="2" t="s">
        <v>10</v>
      </c>
      <c r="C15" s="11" t="s">
        <v>118</v>
      </c>
      <c r="D15" s="11" t="s">
        <v>33</v>
      </c>
      <c r="E15" s="4">
        <f t="shared" ref="E15:E66" si="2">SUM(F15:L15)-M15</f>
        <v>0</v>
      </c>
      <c r="F15" s="5">
        <f>IFERROR(VLOOKUP(_xlfn.CONCAT(C15,"-",$B$4,"-",$F$6),Colocações!$A:$G,7,FALSE),"0")</f>
        <v>0</v>
      </c>
      <c r="G15" s="5" t="str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 t="shared" ref="M15:M66" si="3">MIN(F15:L15)-MIN(F15:L15)</f>
        <v>0</v>
      </c>
    </row>
    <row r="16" spans="2:13" x14ac:dyDescent="0.25">
      <c r="B16" s="2" t="s">
        <v>10</v>
      </c>
      <c r="C16" s="11" t="s">
        <v>119</v>
      </c>
      <c r="D16" s="11" t="s">
        <v>36</v>
      </c>
      <c r="E16" s="4">
        <f t="shared" si="2"/>
        <v>0</v>
      </c>
      <c r="F16" s="5">
        <f>IFERROR(VLOOKUP(_xlfn.CONCAT(C16,"-",$B$4,"-",$F$6),Colocações!$A:$G,7,FALSE),"0")</f>
        <v>0</v>
      </c>
      <c r="G16" s="5" t="str">
        <f>IFERROR(VLOOKUP(_xlfn.CONCAT(C16,"-",$B$4,"-",$G$6),Colocações!$A:$G,7,FALSE),"0")</f>
        <v>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 t="shared" si="3"/>
        <v>0</v>
      </c>
    </row>
    <row r="17" spans="2:13" x14ac:dyDescent="0.25">
      <c r="B17" s="2" t="s">
        <v>10</v>
      </c>
      <c r="C17" s="11" t="s">
        <v>120</v>
      </c>
      <c r="D17" s="11" t="s">
        <v>27</v>
      </c>
      <c r="E17" s="4">
        <f t="shared" si="2"/>
        <v>0</v>
      </c>
      <c r="F17" s="5">
        <f>IFERROR(VLOOKUP(_xlfn.CONCAT(C17,"-",$B$4,"-",$F$6),Colocações!$A:$G,7,FALSE),"0")</f>
        <v>0</v>
      </c>
      <c r="G17" s="5" t="str">
        <f>IFERROR(VLOOKUP(_xlfn.CONCAT(C17,"-",$B$4,"-",$G$6),Colocações!$A:$G,7,FALSE),"0")</f>
        <v>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 t="shared" si="3"/>
        <v>0</v>
      </c>
    </row>
    <row r="18" spans="2:13" x14ac:dyDescent="0.25">
      <c r="B18" s="2" t="s">
        <v>10</v>
      </c>
      <c r="C18" s="11" t="s">
        <v>121</v>
      </c>
      <c r="D18" s="11" t="s">
        <v>30</v>
      </c>
      <c r="E18" s="4">
        <f t="shared" si="2"/>
        <v>0</v>
      </c>
      <c r="F18" s="5">
        <f>IFERROR(VLOOKUP(_xlfn.CONCAT(C18,"-",$B$4,"-",$F$6),Colocações!$A:$G,7,FALSE),"0")</f>
        <v>0</v>
      </c>
      <c r="G18" s="5" t="str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 t="shared" si="3"/>
        <v>0</v>
      </c>
    </row>
    <row r="19" spans="2:13" x14ac:dyDescent="0.25">
      <c r="B19" s="2" t="s">
        <v>10</v>
      </c>
      <c r="C19" s="11" t="s">
        <v>122</v>
      </c>
      <c r="D19" s="11" t="s">
        <v>30</v>
      </c>
      <c r="E19" s="4">
        <f t="shared" si="2"/>
        <v>0</v>
      </c>
      <c r="F19" s="5">
        <f>IFERROR(VLOOKUP(_xlfn.CONCAT(C19,"-",$B$4,"-",$F$6),Colocações!$A:$G,7,FALSE),"0")</f>
        <v>0</v>
      </c>
      <c r="G19" s="5" t="str">
        <f>IFERROR(VLOOKUP(_xlfn.CONCAT(C19,"-",$B$4,"-",$G$6),Colocações!$A:$G,7,FALSE),"0")</f>
        <v>0</v>
      </c>
      <c r="H19" s="5" t="str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 t="shared" si="3"/>
        <v>0</v>
      </c>
    </row>
    <row r="20" spans="2:13" x14ac:dyDescent="0.25">
      <c r="B20" s="2" t="s">
        <v>10</v>
      </c>
      <c r="C20" s="11" t="s">
        <v>123</v>
      </c>
      <c r="D20" s="11" t="s">
        <v>44</v>
      </c>
      <c r="E20" s="4">
        <f t="shared" si="2"/>
        <v>0</v>
      </c>
      <c r="F20" s="5">
        <f>IFERROR(VLOOKUP(_xlfn.CONCAT(C20,"-",$B$4,"-",$F$6),Colocações!$A:$G,7,FALSE),"0")</f>
        <v>0</v>
      </c>
      <c r="G20" s="5" t="str">
        <f>IFERROR(VLOOKUP(_xlfn.CONCAT(C20,"-",$B$4,"-",$G$6),Colocações!$A:$G,7,FALSE),"0")</f>
        <v>0</v>
      </c>
      <c r="H20" s="5" t="str">
        <f>IFERROR(VLOOKUP(_xlfn.CONCAT(C20,"-",$B$4,"-",$H$6),Colocações!$A:$G,7,FALSE),"0")</f>
        <v>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 t="shared" si="3"/>
        <v>0</v>
      </c>
    </row>
    <row r="21" spans="2:13" x14ac:dyDescent="0.25">
      <c r="B21" s="2" t="s">
        <v>10</v>
      </c>
      <c r="C21" s="11" t="s">
        <v>124</v>
      </c>
      <c r="D21" s="11" t="s">
        <v>53</v>
      </c>
      <c r="E21" s="4">
        <f t="shared" si="2"/>
        <v>0</v>
      </c>
      <c r="F21" s="5">
        <f>IFERROR(VLOOKUP(_xlfn.CONCAT(C21,"-",$B$4,"-",$F$6),Colocações!$A:$G,7,FALSE),"0")</f>
        <v>0</v>
      </c>
      <c r="G21" s="5" t="str">
        <f>IFERROR(VLOOKUP(_xlfn.CONCAT(C21,"-",$B$4,"-",$G$6),Colocações!$A:$G,7,FALSE),"0")</f>
        <v>0</v>
      </c>
      <c r="H21" s="5" t="str">
        <f>IFERROR(VLOOKUP(_xlfn.CONCAT(C21,"-",$B$4,"-",$H$6),Colocações!$A:$G,7,FALSE),"0")</f>
        <v>0</v>
      </c>
      <c r="I21" s="5" t="str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 t="shared" si="3"/>
        <v>0</v>
      </c>
    </row>
    <row r="22" spans="2:13" x14ac:dyDescent="0.25">
      <c r="B22" s="2" t="s">
        <v>10</v>
      </c>
      <c r="C22" s="11" t="s">
        <v>125</v>
      </c>
      <c r="D22" s="11" t="s">
        <v>36</v>
      </c>
      <c r="E22" s="4">
        <f t="shared" si="2"/>
        <v>0</v>
      </c>
      <c r="F22" s="5">
        <f>IFERROR(VLOOKUP(_xlfn.CONCAT(C22,"-",$B$4,"-",$F$6),Colocações!$A:$G,7,FALSE),"0")</f>
        <v>0</v>
      </c>
      <c r="G22" s="5" t="str">
        <f>IFERROR(VLOOKUP(_xlfn.CONCAT(C22,"-",$B$4,"-",$G$6),Colocações!$A:$G,7,FALSE),"0")</f>
        <v>0</v>
      </c>
      <c r="H22" s="5" t="str">
        <f>IFERROR(VLOOKUP(_xlfn.CONCAT(C22,"-",$B$4,"-",$H$6),Colocações!$A:$G,7,FALSE),"0")</f>
        <v>0</v>
      </c>
      <c r="I22" s="5" t="str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 t="shared" si="3"/>
        <v>0</v>
      </c>
    </row>
    <row r="23" spans="2:13" x14ac:dyDescent="0.25">
      <c r="B23" s="2" t="s">
        <v>10</v>
      </c>
      <c r="C23" s="11" t="s">
        <v>126</v>
      </c>
      <c r="D23" s="11" t="s">
        <v>33</v>
      </c>
      <c r="E23" s="4">
        <f t="shared" si="2"/>
        <v>0</v>
      </c>
      <c r="F23" s="5">
        <f>IFERROR(VLOOKUP(_xlfn.CONCAT(C23,"-",$B$4,"-",$F$6),Colocações!$A:$G,7,FALSE),"0")</f>
        <v>0</v>
      </c>
      <c r="G23" s="5" t="str">
        <f>IFERROR(VLOOKUP(_xlfn.CONCAT(C23,"-",$B$4,"-",$G$6),Colocações!$A:$G,7,FALSE),"0")</f>
        <v>0</v>
      </c>
      <c r="H23" s="5" t="str">
        <f>IFERROR(VLOOKUP(_xlfn.CONCAT(C23,"-",$B$4,"-",$H$6),Colocações!$A:$G,7,FALSE),"0")</f>
        <v>0</v>
      </c>
      <c r="I23" s="5" t="str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 t="shared" si="3"/>
        <v>0</v>
      </c>
    </row>
    <row r="24" spans="2:13" x14ac:dyDescent="0.25">
      <c r="B24" s="2" t="s">
        <v>10</v>
      </c>
      <c r="C24" s="11" t="s">
        <v>127</v>
      </c>
      <c r="D24" s="11" t="s">
        <v>128</v>
      </c>
      <c r="E24" s="4">
        <f t="shared" si="2"/>
        <v>0</v>
      </c>
      <c r="F24" s="5">
        <f>IFERROR(VLOOKUP(_xlfn.CONCAT(C24,"-",$B$4,"-",$F$6),Colocações!$A:$G,7,FALSE),"0")</f>
        <v>0</v>
      </c>
      <c r="G24" s="5" t="str">
        <f>IFERROR(VLOOKUP(_xlfn.CONCAT(C24,"-",$B$4,"-",$G$6),Colocações!$A:$G,7,FALSE),"0")</f>
        <v>0</v>
      </c>
      <c r="H24" s="5" t="str">
        <f>IFERROR(VLOOKUP(_xlfn.CONCAT(C24,"-",$B$4,"-",$H$6),Colocações!$A:$G,7,FALSE),"0")</f>
        <v>0</v>
      </c>
      <c r="I24" s="5" t="str">
        <f>IFERROR(VLOOKUP(_xlfn.CONCAT(C24,"-",$B$4,"-",$I$6),Colocações!$A:$G,7,FALSE),"0")</f>
        <v>0</v>
      </c>
      <c r="J24" s="5" t="str">
        <f>IFERROR(VLOOKUP(_xlfn.CONCAT(C24,"-",$B$4,"-",$J$6),Colocações!$A:$G,7,FALSE),"0")</f>
        <v>0</v>
      </c>
      <c r="K24" s="5" t="str">
        <f>IFERROR(VLOOKUP(_xlfn.CONCAT(C24,"-",$B$4,"-",$K$6),Colocações!$A:$G,7,FALSE),"0")</f>
        <v>0</v>
      </c>
      <c r="L24" s="5" t="str">
        <f>IFERROR(VLOOKUP(_xlfn.CONCAT(C24,"-",$B$4,"-",$L$6),Colocações!$A:$G,7,FALSE),"0")</f>
        <v>0</v>
      </c>
      <c r="M24" s="7">
        <f t="shared" si="3"/>
        <v>0</v>
      </c>
    </row>
    <row r="25" spans="2:13" x14ac:dyDescent="0.25">
      <c r="B25" s="2" t="s">
        <v>10</v>
      </c>
      <c r="C25" s="11" t="s">
        <v>129</v>
      </c>
      <c r="D25" s="11" t="s">
        <v>20</v>
      </c>
      <c r="E25" s="4">
        <f t="shared" si="2"/>
        <v>0</v>
      </c>
      <c r="F25" s="5">
        <f>IFERROR(VLOOKUP(_xlfn.CONCAT(C25,"-",$B$4,"-",$F$6),Colocações!$A:$G,7,FALSE),"0")</f>
        <v>0</v>
      </c>
      <c r="G25" s="5" t="str">
        <f>IFERROR(VLOOKUP(_xlfn.CONCAT(C25,"-",$B$4,"-",$G$6),Colocações!$A:$G,7,FALSE),"0")</f>
        <v>0</v>
      </c>
      <c r="H25" s="5" t="str">
        <f>IFERROR(VLOOKUP(_xlfn.CONCAT(C25,"-",$B$4,"-",$H$6),Colocações!$A:$G,7,FALSE),"0")</f>
        <v>0</v>
      </c>
      <c r="I25" s="5" t="str">
        <f>IFERROR(VLOOKUP(_xlfn.CONCAT(C25,"-",$B$4,"-",$I$6),Colocações!$A:$G,7,FALSE),"0")</f>
        <v>0</v>
      </c>
      <c r="J25" s="5" t="str">
        <f>IFERROR(VLOOKUP(_xlfn.CONCAT(C25,"-",$B$4,"-",$J$6),Colocações!$A:$G,7,FALSE),"0")</f>
        <v>0</v>
      </c>
      <c r="K25" s="5" t="str">
        <f>IFERROR(VLOOKUP(_xlfn.CONCAT(C25,"-",$B$4,"-",$K$6),Colocações!$A:$G,7,FALSE),"0")</f>
        <v>0</v>
      </c>
      <c r="L25" s="5" t="str">
        <f>IFERROR(VLOOKUP(_xlfn.CONCAT(C25,"-",$B$4,"-",$L$6),Colocações!$A:$G,7,FALSE),"0")</f>
        <v>0</v>
      </c>
      <c r="M25" s="7">
        <f t="shared" si="3"/>
        <v>0</v>
      </c>
    </row>
    <row r="26" spans="2:13" x14ac:dyDescent="0.25">
      <c r="B26" s="2" t="s">
        <v>10</v>
      </c>
      <c r="C26" s="11" t="s">
        <v>130</v>
      </c>
      <c r="D26" s="11" t="s">
        <v>30</v>
      </c>
      <c r="E26" s="4">
        <f t="shared" si="2"/>
        <v>0</v>
      </c>
      <c r="F26" s="5">
        <f>IFERROR(VLOOKUP(_xlfn.CONCAT(C26,"-",$B$4,"-",$F$6),Colocações!$A:$G,7,FALSE),"0")</f>
        <v>0</v>
      </c>
      <c r="G26" s="5" t="str">
        <f>IFERROR(VLOOKUP(_xlfn.CONCAT(C26,"-",$B$4,"-",$G$6),Colocações!$A:$G,7,FALSE),"0")</f>
        <v>0</v>
      </c>
      <c r="H26" s="5" t="str">
        <f>IFERROR(VLOOKUP(_xlfn.CONCAT(C26,"-",$B$4,"-",$H$6),Colocações!$A:$G,7,FALSE),"0")</f>
        <v>0</v>
      </c>
      <c r="I26" s="5" t="str">
        <f>IFERROR(VLOOKUP(_xlfn.CONCAT(C26,"-",$B$4,"-",$I$6),Colocações!$A:$G,7,FALSE),"0")</f>
        <v>0</v>
      </c>
      <c r="J26" s="5" t="str">
        <f>IFERROR(VLOOKUP(_xlfn.CONCAT(C26,"-",$B$4,"-",$J$6),Colocações!$A:$G,7,FALSE),"0")</f>
        <v>0</v>
      </c>
      <c r="K26" s="5" t="str">
        <f>IFERROR(VLOOKUP(_xlfn.CONCAT(C26,"-",$B$4,"-",$K$6),Colocações!$A:$G,7,FALSE),"0")</f>
        <v>0</v>
      </c>
      <c r="L26" s="5" t="str">
        <f>IFERROR(VLOOKUP(_xlfn.CONCAT(C26,"-",$B$4,"-",$L$6),Colocações!$A:$G,7,FALSE),"0")</f>
        <v>0</v>
      </c>
      <c r="M26" s="7">
        <f t="shared" si="3"/>
        <v>0</v>
      </c>
    </row>
    <row r="27" spans="2:13" x14ac:dyDescent="0.25">
      <c r="B27" s="2" t="s">
        <v>10</v>
      </c>
      <c r="C27" s="11" t="s">
        <v>131</v>
      </c>
      <c r="D27" s="11" t="s">
        <v>61</v>
      </c>
      <c r="E27" s="4">
        <f t="shared" si="2"/>
        <v>0</v>
      </c>
      <c r="F27" s="5">
        <f>IFERROR(VLOOKUP(_xlfn.CONCAT(C27,"-",$B$4,"-",$F$6),Colocações!$A:$G,7,FALSE),"0")</f>
        <v>0</v>
      </c>
      <c r="G27" s="5" t="str">
        <f>IFERROR(VLOOKUP(_xlfn.CONCAT(C27,"-",$B$4,"-",$G$6),Colocações!$A:$G,7,FALSE),"0")</f>
        <v>0</v>
      </c>
      <c r="H27" s="5" t="str">
        <f>IFERROR(VLOOKUP(_xlfn.CONCAT(C27,"-",$B$4,"-",$H$6),Colocações!$A:$G,7,FALSE),"0")</f>
        <v>0</v>
      </c>
      <c r="I27" s="5" t="str">
        <f>IFERROR(VLOOKUP(_xlfn.CONCAT(C27,"-",$B$4,"-",$I$6),Colocações!$A:$G,7,FALSE),"0")</f>
        <v>0</v>
      </c>
      <c r="J27" s="5" t="str">
        <f>IFERROR(VLOOKUP(_xlfn.CONCAT(C27,"-",$B$4,"-",$J$6),Colocações!$A:$G,7,FALSE),"0")</f>
        <v>0</v>
      </c>
      <c r="K27" s="5" t="str">
        <f>IFERROR(VLOOKUP(_xlfn.CONCAT(C27,"-",$B$4,"-",$K$6),Colocações!$A:$G,7,FALSE),"0")</f>
        <v>0</v>
      </c>
      <c r="L27" s="5" t="str">
        <f>IFERROR(VLOOKUP(_xlfn.CONCAT(C27,"-",$B$4,"-",$L$6),Colocações!$A:$G,7,FALSE),"0")</f>
        <v>0</v>
      </c>
      <c r="M27" s="7">
        <f t="shared" si="3"/>
        <v>0</v>
      </c>
    </row>
    <row r="28" spans="2:13" x14ac:dyDescent="0.25">
      <c r="B28" s="2" t="s">
        <v>10</v>
      </c>
      <c r="C28" s="11" t="s">
        <v>132</v>
      </c>
      <c r="D28" s="11" t="s">
        <v>30</v>
      </c>
      <c r="E28" s="4">
        <f t="shared" si="2"/>
        <v>0</v>
      </c>
      <c r="F28" s="5">
        <f>IFERROR(VLOOKUP(_xlfn.CONCAT(C28,"-",$B$4,"-",$F$6),Colocações!$A:$G,7,FALSE),"0")</f>
        <v>0</v>
      </c>
      <c r="G28" s="5" t="str">
        <f>IFERROR(VLOOKUP(_xlfn.CONCAT(C28,"-",$B$4,"-",$G$6),Colocações!$A:$G,7,FALSE),"0")</f>
        <v>0</v>
      </c>
      <c r="H28" s="5" t="str">
        <f>IFERROR(VLOOKUP(_xlfn.CONCAT(C28,"-",$B$4,"-",$H$6),Colocações!$A:$G,7,FALSE),"0")</f>
        <v>0</v>
      </c>
      <c r="I28" s="5" t="str">
        <f>IFERROR(VLOOKUP(_xlfn.CONCAT(C28,"-",$B$4,"-",$I$6),Colocações!$A:$G,7,FALSE),"0")</f>
        <v>0</v>
      </c>
      <c r="J28" s="5" t="str">
        <f>IFERROR(VLOOKUP(_xlfn.CONCAT(C28,"-",$B$4,"-",$J$6),Colocações!$A:$G,7,FALSE),"0")</f>
        <v>0</v>
      </c>
      <c r="K28" s="5" t="str">
        <f>IFERROR(VLOOKUP(_xlfn.CONCAT(C28,"-",$B$4,"-",$K$6),Colocações!$A:$G,7,FALSE),"0")</f>
        <v>0</v>
      </c>
      <c r="L28" s="5" t="str">
        <f>IFERROR(VLOOKUP(_xlfn.CONCAT(C28,"-",$B$4,"-",$L$6),Colocações!$A:$G,7,FALSE),"0")</f>
        <v>0</v>
      </c>
      <c r="M28" s="7">
        <f t="shared" si="3"/>
        <v>0</v>
      </c>
    </row>
    <row r="29" spans="2:13" x14ac:dyDescent="0.25">
      <c r="B29" s="2" t="s">
        <v>10</v>
      </c>
      <c r="C29" s="11" t="s">
        <v>133</v>
      </c>
      <c r="D29" s="11" t="s">
        <v>47</v>
      </c>
      <c r="E29" s="4">
        <f t="shared" si="2"/>
        <v>0</v>
      </c>
      <c r="F29" s="5">
        <f>IFERROR(VLOOKUP(_xlfn.CONCAT(C29,"-",$B$4,"-",$F$6),Colocações!$A:$G,7,FALSE),"0")</f>
        <v>0</v>
      </c>
      <c r="G29" s="5" t="str">
        <f>IFERROR(VLOOKUP(_xlfn.CONCAT(C29,"-",$B$4,"-",$G$6),Colocações!$A:$G,7,FALSE),"0")</f>
        <v>0</v>
      </c>
      <c r="H29" s="5" t="str">
        <f>IFERROR(VLOOKUP(_xlfn.CONCAT(C29,"-",$B$4,"-",$H$6),Colocações!$A:$G,7,FALSE),"0")</f>
        <v>0</v>
      </c>
      <c r="I29" s="5" t="str">
        <f>IFERROR(VLOOKUP(_xlfn.CONCAT(C29,"-",$B$4,"-",$I$6),Colocações!$A:$G,7,FALSE),"0")</f>
        <v>0</v>
      </c>
      <c r="J29" s="5" t="str">
        <f>IFERROR(VLOOKUP(_xlfn.CONCAT(C29,"-",$B$4,"-",$J$6),Colocações!$A:$G,7,FALSE),"0")</f>
        <v>0</v>
      </c>
      <c r="K29" s="5" t="str">
        <f>IFERROR(VLOOKUP(_xlfn.CONCAT(C29,"-",$B$4,"-",$K$6),Colocações!$A:$G,7,FALSE),"0")</f>
        <v>0</v>
      </c>
      <c r="L29" s="5" t="str">
        <f>IFERROR(VLOOKUP(_xlfn.CONCAT(C29,"-",$B$4,"-",$L$6),Colocações!$A:$G,7,FALSE),"0")</f>
        <v>0</v>
      </c>
      <c r="M29" s="7">
        <f t="shared" si="3"/>
        <v>0</v>
      </c>
    </row>
    <row r="30" spans="2:13" x14ac:dyDescent="0.25">
      <c r="B30" s="2" t="s">
        <v>10</v>
      </c>
      <c r="C30" s="11" t="s">
        <v>134</v>
      </c>
      <c r="D30" s="11" t="s">
        <v>91</v>
      </c>
      <c r="E30" s="4">
        <f t="shared" si="2"/>
        <v>0</v>
      </c>
      <c r="F30" s="5">
        <f>IFERROR(VLOOKUP(_xlfn.CONCAT(C30,"-",$B$4,"-",$F$6),Colocações!$A:$G,7,FALSE),"0")</f>
        <v>0</v>
      </c>
      <c r="G30" s="5" t="str">
        <f>IFERROR(VLOOKUP(_xlfn.CONCAT(C30,"-",$B$4,"-",$G$6),Colocações!$A:$G,7,FALSE),"0")</f>
        <v>0</v>
      </c>
      <c r="H30" s="5" t="str">
        <f>IFERROR(VLOOKUP(_xlfn.CONCAT(C30,"-",$B$4,"-",$H$6),Colocações!$A:$G,7,FALSE),"0")</f>
        <v>0</v>
      </c>
      <c r="I30" s="5" t="str">
        <f>IFERROR(VLOOKUP(_xlfn.CONCAT(C30,"-",$B$4,"-",$I$6),Colocações!$A:$G,7,FALSE),"0")</f>
        <v>0</v>
      </c>
      <c r="J30" s="5" t="str">
        <f>IFERROR(VLOOKUP(_xlfn.CONCAT(C30,"-",$B$4,"-",$J$6),Colocações!$A:$G,7,FALSE),"0")</f>
        <v>0</v>
      </c>
      <c r="K30" s="5" t="str">
        <f>IFERROR(VLOOKUP(_xlfn.CONCAT(C30,"-",$B$4,"-",$K$6),Colocações!$A:$G,7,FALSE),"0")</f>
        <v>0</v>
      </c>
      <c r="L30" s="5" t="str">
        <f>IFERROR(VLOOKUP(_xlfn.CONCAT(C30,"-",$B$4,"-",$L$6),Colocações!$A:$G,7,FALSE),"0")</f>
        <v>0</v>
      </c>
      <c r="M30" s="7">
        <f t="shared" si="3"/>
        <v>0</v>
      </c>
    </row>
    <row r="31" spans="2:13" x14ac:dyDescent="0.25">
      <c r="B31" s="2" t="s">
        <v>10</v>
      </c>
      <c r="C31" s="11" t="s">
        <v>135</v>
      </c>
      <c r="D31" s="11" t="s">
        <v>30</v>
      </c>
      <c r="E31" s="4">
        <f t="shared" si="2"/>
        <v>0</v>
      </c>
      <c r="F31" s="5">
        <f>IFERROR(VLOOKUP(_xlfn.CONCAT(C31,"-",$B$4,"-",$F$6),Colocações!$A:$G,7,FALSE),"0")</f>
        <v>0</v>
      </c>
      <c r="G31" s="5" t="str">
        <f>IFERROR(VLOOKUP(_xlfn.CONCAT(C31,"-",$B$4,"-",$G$6),Colocações!$A:$G,7,FALSE),"0")</f>
        <v>0</v>
      </c>
      <c r="H31" s="5" t="str">
        <f>IFERROR(VLOOKUP(_xlfn.CONCAT(C31,"-",$B$4,"-",$H$6),Colocações!$A:$G,7,FALSE),"0")</f>
        <v>0</v>
      </c>
      <c r="I31" s="5" t="str">
        <f>IFERROR(VLOOKUP(_xlfn.CONCAT(C31,"-",$B$4,"-",$I$6),Colocações!$A:$G,7,FALSE),"0")</f>
        <v>0</v>
      </c>
      <c r="J31" s="5" t="str">
        <f>IFERROR(VLOOKUP(_xlfn.CONCAT(C31,"-",$B$4,"-",$J$6),Colocações!$A:$G,7,FALSE),"0")</f>
        <v>0</v>
      </c>
      <c r="K31" s="5" t="str">
        <f>IFERROR(VLOOKUP(_xlfn.CONCAT(C31,"-",$B$4,"-",$K$6),Colocações!$A:$G,7,FALSE),"0")</f>
        <v>0</v>
      </c>
      <c r="L31" s="5" t="str">
        <f>IFERROR(VLOOKUP(_xlfn.CONCAT(C31,"-",$B$4,"-",$L$6),Colocações!$A:$G,7,FALSE),"0")</f>
        <v>0</v>
      </c>
      <c r="M31" s="7">
        <f t="shared" si="3"/>
        <v>0</v>
      </c>
    </row>
    <row r="32" spans="2:13" x14ac:dyDescent="0.25">
      <c r="B32" s="2" t="s">
        <v>10</v>
      </c>
      <c r="C32" s="11" t="s">
        <v>136</v>
      </c>
      <c r="D32" s="11" t="s">
        <v>30</v>
      </c>
      <c r="E32" s="4">
        <f t="shared" si="2"/>
        <v>0</v>
      </c>
      <c r="F32" s="5">
        <f>IFERROR(VLOOKUP(_xlfn.CONCAT(C32,"-",$B$4,"-",$F$6),Colocações!$A:$G,7,FALSE),"0")</f>
        <v>0</v>
      </c>
      <c r="G32" s="5" t="str">
        <f>IFERROR(VLOOKUP(_xlfn.CONCAT(C32,"-",$B$4,"-",$G$6),Colocações!$A:$G,7,FALSE),"0")</f>
        <v>0</v>
      </c>
      <c r="H32" s="5" t="str">
        <f>IFERROR(VLOOKUP(_xlfn.CONCAT(C32,"-",$B$4,"-",$H$6),Colocações!$A:$G,7,FALSE),"0")</f>
        <v>0</v>
      </c>
      <c r="I32" s="5" t="str">
        <f>IFERROR(VLOOKUP(_xlfn.CONCAT(C32,"-",$B$4,"-",$I$6),Colocações!$A:$G,7,FALSE),"0")</f>
        <v>0</v>
      </c>
      <c r="J32" s="5" t="str">
        <f>IFERROR(VLOOKUP(_xlfn.CONCAT(C32,"-",$B$4,"-",$J$6),Colocações!$A:$G,7,FALSE),"0")</f>
        <v>0</v>
      </c>
      <c r="K32" s="5" t="str">
        <f>IFERROR(VLOOKUP(_xlfn.CONCAT(C32,"-",$B$4,"-",$K$6),Colocações!$A:$G,7,FALSE),"0")</f>
        <v>0</v>
      </c>
      <c r="L32" s="5" t="str">
        <f>IFERROR(VLOOKUP(_xlfn.CONCAT(C32,"-",$B$4,"-",$L$6),Colocações!$A:$G,7,FALSE),"0")</f>
        <v>0</v>
      </c>
      <c r="M32" s="7">
        <f t="shared" si="3"/>
        <v>0</v>
      </c>
    </row>
    <row r="33" spans="2:13" x14ac:dyDescent="0.25">
      <c r="B33" s="2" t="s">
        <v>10</v>
      </c>
      <c r="C33" s="11" t="s">
        <v>137</v>
      </c>
      <c r="D33" s="11" t="s">
        <v>51</v>
      </c>
      <c r="E33" s="4">
        <f t="shared" si="2"/>
        <v>0</v>
      </c>
      <c r="F33" s="5">
        <f>IFERROR(VLOOKUP(_xlfn.CONCAT(C33,"-",$B$4,"-",$F$6),Colocações!$A:$G,7,FALSE),"0")</f>
        <v>0</v>
      </c>
      <c r="G33" s="5" t="str">
        <f>IFERROR(VLOOKUP(_xlfn.CONCAT(C33,"-",$B$4,"-",$G$6),Colocações!$A:$G,7,FALSE),"0")</f>
        <v>0</v>
      </c>
      <c r="H33" s="5" t="str">
        <f>IFERROR(VLOOKUP(_xlfn.CONCAT(C33,"-",$B$4,"-",$H$6),Colocações!$A:$G,7,FALSE),"0")</f>
        <v>0</v>
      </c>
      <c r="I33" s="5" t="str">
        <f>IFERROR(VLOOKUP(_xlfn.CONCAT(C33,"-",$B$4,"-",$I$6),Colocações!$A:$G,7,FALSE),"0")</f>
        <v>0</v>
      </c>
      <c r="J33" s="5" t="str">
        <f>IFERROR(VLOOKUP(_xlfn.CONCAT(C33,"-",$B$4,"-",$J$6),Colocações!$A:$G,7,FALSE),"0")</f>
        <v>0</v>
      </c>
      <c r="K33" s="5" t="str">
        <f>IFERROR(VLOOKUP(_xlfn.CONCAT(C33,"-",$B$4,"-",$K$6),Colocações!$A:$G,7,FALSE),"0")</f>
        <v>0</v>
      </c>
      <c r="L33" s="5" t="str">
        <f>IFERROR(VLOOKUP(_xlfn.CONCAT(C33,"-",$B$4,"-",$L$6),Colocações!$A:$G,7,FALSE),"0")</f>
        <v>0</v>
      </c>
      <c r="M33" s="7">
        <f t="shared" si="3"/>
        <v>0</v>
      </c>
    </row>
    <row r="34" spans="2:13" x14ac:dyDescent="0.25">
      <c r="B34" s="2" t="s">
        <v>10</v>
      </c>
      <c r="C34" s="11" t="s">
        <v>138</v>
      </c>
      <c r="D34" s="11" t="s">
        <v>44</v>
      </c>
      <c r="E34" s="4">
        <f t="shared" si="2"/>
        <v>0</v>
      </c>
      <c r="F34" s="5">
        <f>IFERROR(VLOOKUP(_xlfn.CONCAT(C34,"-",$B$4,"-",$F$6),Colocações!$A:$G,7,FALSE),"0")</f>
        <v>0</v>
      </c>
      <c r="G34" s="5" t="str">
        <f>IFERROR(VLOOKUP(_xlfn.CONCAT(C34,"-",$B$4,"-",$G$6),Colocações!$A:$G,7,FALSE),"0")</f>
        <v>0</v>
      </c>
      <c r="H34" s="5" t="str">
        <f>IFERROR(VLOOKUP(_xlfn.CONCAT(C34,"-",$B$4,"-",$H$6),Colocações!$A:$G,7,FALSE),"0")</f>
        <v>0</v>
      </c>
      <c r="I34" s="5" t="str">
        <f>IFERROR(VLOOKUP(_xlfn.CONCAT(C34,"-",$B$4,"-",$I$6),Colocações!$A:$G,7,FALSE),"0")</f>
        <v>0</v>
      </c>
      <c r="J34" s="5" t="str">
        <f>IFERROR(VLOOKUP(_xlfn.CONCAT(C34,"-",$B$4,"-",$J$6),Colocações!$A:$G,7,FALSE),"0")</f>
        <v>0</v>
      </c>
      <c r="K34" s="5" t="str">
        <f>IFERROR(VLOOKUP(_xlfn.CONCAT(C34,"-",$B$4,"-",$K$6),Colocações!$A:$G,7,FALSE),"0")</f>
        <v>0</v>
      </c>
      <c r="L34" s="5" t="str">
        <f>IFERROR(VLOOKUP(_xlfn.CONCAT(C34,"-",$B$4,"-",$L$6),Colocações!$A:$G,7,FALSE),"0")</f>
        <v>0</v>
      </c>
      <c r="M34" s="7">
        <f t="shared" si="3"/>
        <v>0</v>
      </c>
    </row>
    <row r="35" spans="2:13" x14ac:dyDescent="0.25">
      <c r="B35" s="2" t="s">
        <v>10</v>
      </c>
      <c r="C35" s="11" t="s">
        <v>139</v>
      </c>
      <c r="D35" s="11" t="s">
        <v>30</v>
      </c>
      <c r="E35" s="4">
        <f t="shared" si="2"/>
        <v>0</v>
      </c>
      <c r="F35" s="5">
        <f>IFERROR(VLOOKUP(_xlfn.CONCAT(C35,"-",$B$4,"-",$F$6),Colocações!$A:$G,7,FALSE),"0")</f>
        <v>0</v>
      </c>
      <c r="G35" s="5" t="str">
        <f>IFERROR(VLOOKUP(_xlfn.CONCAT(C35,"-",$B$4,"-",$G$6),Colocações!$A:$G,7,FALSE),"0")</f>
        <v>0</v>
      </c>
      <c r="H35" s="5" t="str">
        <f>IFERROR(VLOOKUP(_xlfn.CONCAT(C35,"-",$B$4,"-",$H$6),Colocações!$A:$G,7,FALSE),"0")</f>
        <v>0</v>
      </c>
      <c r="I35" s="5" t="str">
        <f>IFERROR(VLOOKUP(_xlfn.CONCAT(C35,"-",$B$4,"-",$I$6),Colocações!$A:$G,7,FALSE),"0")</f>
        <v>0</v>
      </c>
      <c r="J35" s="5" t="str">
        <f>IFERROR(VLOOKUP(_xlfn.CONCAT(C35,"-",$B$4,"-",$J$6),Colocações!$A:$G,7,FALSE),"0")</f>
        <v>0</v>
      </c>
      <c r="K35" s="5" t="str">
        <f>IFERROR(VLOOKUP(_xlfn.CONCAT(C35,"-",$B$4,"-",$K$6),Colocações!$A:$G,7,FALSE),"0")</f>
        <v>0</v>
      </c>
      <c r="L35" s="5" t="str">
        <f>IFERROR(VLOOKUP(_xlfn.CONCAT(C35,"-",$B$4,"-",$L$6),Colocações!$A:$G,7,FALSE),"0")</f>
        <v>0</v>
      </c>
      <c r="M35" s="7">
        <f t="shared" si="3"/>
        <v>0</v>
      </c>
    </row>
    <row r="36" spans="2:13" x14ac:dyDescent="0.25">
      <c r="B36" s="2" t="s">
        <v>10</v>
      </c>
      <c r="C36" s="11" t="s">
        <v>140</v>
      </c>
      <c r="D36" s="11" t="s">
        <v>128</v>
      </c>
      <c r="E36" s="4">
        <f t="shared" si="2"/>
        <v>0</v>
      </c>
      <c r="F36" s="5">
        <f>IFERROR(VLOOKUP(_xlfn.CONCAT(C36,"-",$B$4,"-",$F$6),Colocações!$A:$G,7,FALSE),"0")</f>
        <v>0</v>
      </c>
      <c r="G36" s="5" t="str">
        <f>IFERROR(VLOOKUP(_xlfn.CONCAT(C36,"-",$B$4,"-",$G$6),Colocações!$A:$G,7,FALSE),"0")</f>
        <v>0</v>
      </c>
      <c r="H36" s="5" t="str">
        <f>IFERROR(VLOOKUP(_xlfn.CONCAT(C36,"-",$B$4,"-",$H$6),Colocações!$A:$G,7,FALSE),"0")</f>
        <v>0</v>
      </c>
      <c r="I36" s="5" t="str">
        <f>IFERROR(VLOOKUP(_xlfn.CONCAT(C36,"-",$B$4,"-",$I$6),Colocações!$A:$G,7,FALSE),"0")</f>
        <v>0</v>
      </c>
      <c r="J36" s="5" t="str">
        <f>IFERROR(VLOOKUP(_xlfn.CONCAT(C36,"-",$B$4,"-",$J$6),Colocações!$A:$G,7,FALSE),"0")</f>
        <v>0</v>
      </c>
      <c r="K36" s="5" t="str">
        <f>IFERROR(VLOOKUP(_xlfn.CONCAT(C36,"-",$B$4,"-",$K$6),Colocações!$A:$G,7,FALSE),"0")</f>
        <v>0</v>
      </c>
      <c r="L36" s="5" t="str">
        <f>IFERROR(VLOOKUP(_xlfn.CONCAT(C36,"-",$B$4,"-",$L$6),Colocações!$A:$G,7,FALSE),"0")</f>
        <v>0</v>
      </c>
      <c r="M36" s="7">
        <f t="shared" si="3"/>
        <v>0</v>
      </c>
    </row>
    <row r="37" spans="2:13" x14ac:dyDescent="0.25">
      <c r="B37" s="2" t="s">
        <v>10</v>
      </c>
      <c r="C37" s="11" t="s">
        <v>141</v>
      </c>
      <c r="D37" s="11" t="s">
        <v>47</v>
      </c>
      <c r="E37" s="4">
        <f t="shared" si="2"/>
        <v>0</v>
      </c>
      <c r="F37" s="5">
        <f>IFERROR(VLOOKUP(_xlfn.CONCAT(C37,"-",$B$4,"-",$F$6),Colocações!$A:$G,7,FALSE),"0")</f>
        <v>0</v>
      </c>
      <c r="G37" s="5" t="str">
        <f>IFERROR(VLOOKUP(_xlfn.CONCAT(C37,"-",$B$4,"-",$G$6),Colocações!$A:$G,7,FALSE),"0")</f>
        <v>0</v>
      </c>
      <c r="H37" s="5" t="str">
        <f>IFERROR(VLOOKUP(_xlfn.CONCAT(C37,"-",$B$4,"-",$H$6),Colocações!$A:$G,7,FALSE),"0")</f>
        <v>0</v>
      </c>
      <c r="I37" s="5" t="str">
        <f>IFERROR(VLOOKUP(_xlfn.CONCAT(C37,"-",$B$4,"-",$I$6),Colocações!$A:$G,7,FALSE),"0")</f>
        <v>0</v>
      </c>
      <c r="J37" s="5" t="str">
        <f>IFERROR(VLOOKUP(_xlfn.CONCAT(C37,"-",$B$4,"-",$J$6),Colocações!$A:$G,7,FALSE),"0")</f>
        <v>0</v>
      </c>
      <c r="K37" s="5" t="str">
        <f>IFERROR(VLOOKUP(_xlfn.CONCAT(C37,"-",$B$4,"-",$K$6),Colocações!$A:$G,7,FALSE),"0")</f>
        <v>0</v>
      </c>
      <c r="L37" s="5" t="str">
        <f>IFERROR(VLOOKUP(_xlfn.CONCAT(C37,"-",$B$4,"-",$L$6),Colocações!$A:$G,7,FALSE),"0")</f>
        <v>0</v>
      </c>
      <c r="M37" s="7">
        <f t="shared" si="3"/>
        <v>0</v>
      </c>
    </row>
    <row r="38" spans="2:13" x14ac:dyDescent="0.25">
      <c r="B38" s="2" t="s">
        <v>10</v>
      </c>
      <c r="C38" s="11" t="s">
        <v>142</v>
      </c>
      <c r="D38" s="11" t="s">
        <v>73</v>
      </c>
      <c r="E38" s="4">
        <f t="shared" si="2"/>
        <v>0</v>
      </c>
      <c r="F38" s="5">
        <f>IFERROR(VLOOKUP(_xlfn.CONCAT(C38,"-",$B$4,"-",$F$6),Colocações!$A:$G,7,FALSE),"0")</f>
        <v>0</v>
      </c>
      <c r="G38" s="5" t="str">
        <f>IFERROR(VLOOKUP(_xlfn.CONCAT(C38,"-",$B$4,"-",$G$6),Colocações!$A:$G,7,FALSE),"0")</f>
        <v>0</v>
      </c>
      <c r="H38" s="5" t="str">
        <f>IFERROR(VLOOKUP(_xlfn.CONCAT(C38,"-",$B$4,"-",$H$6),Colocações!$A:$G,7,FALSE),"0")</f>
        <v>0</v>
      </c>
      <c r="I38" s="5" t="str">
        <f>IFERROR(VLOOKUP(_xlfn.CONCAT(C38,"-",$B$4,"-",$I$6),Colocações!$A:$G,7,FALSE),"0")</f>
        <v>0</v>
      </c>
      <c r="J38" s="5" t="str">
        <f>IFERROR(VLOOKUP(_xlfn.CONCAT(C38,"-",$B$4,"-",$J$6),Colocações!$A:$G,7,FALSE),"0")</f>
        <v>0</v>
      </c>
      <c r="K38" s="5" t="str">
        <f>IFERROR(VLOOKUP(_xlfn.CONCAT(C38,"-",$B$4,"-",$K$6),Colocações!$A:$G,7,FALSE),"0")</f>
        <v>0</v>
      </c>
      <c r="L38" s="5" t="str">
        <f>IFERROR(VLOOKUP(_xlfn.CONCAT(C38,"-",$B$4,"-",$L$6),Colocações!$A:$G,7,FALSE),"0")</f>
        <v>0</v>
      </c>
      <c r="M38" s="7">
        <f t="shared" si="3"/>
        <v>0</v>
      </c>
    </row>
    <row r="39" spans="2:13" x14ac:dyDescent="0.25">
      <c r="B39" s="2" t="s">
        <v>10</v>
      </c>
      <c r="C39" s="11" t="s">
        <v>143</v>
      </c>
      <c r="D39" s="11" t="s">
        <v>73</v>
      </c>
      <c r="E39" s="4">
        <f t="shared" si="2"/>
        <v>0</v>
      </c>
      <c r="F39" s="5">
        <f>IFERROR(VLOOKUP(_xlfn.CONCAT(C39,"-",$B$4,"-",$F$6),Colocações!$A:$G,7,FALSE),"0")</f>
        <v>0</v>
      </c>
      <c r="G39" s="5" t="str">
        <f>IFERROR(VLOOKUP(_xlfn.CONCAT(C39,"-",$B$4,"-",$G$6),Colocações!$A:$G,7,FALSE),"0")</f>
        <v>0</v>
      </c>
      <c r="H39" s="5" t="str">
        <f>IFERROR(VLOOKUP(_xlfn.CONCAT(C39,"-",$B$4,"-",$H$6),Colocações!$A:$G,7,FALSE),"0")</f>
        <v>0</v>
      </c>
      <c r="I39" s="5" t="str">
        <f>IFERROR(VLOOKUP(_xlfn.CONCAT(C39,"-",$B$4,"-",$I$6),Colocações!$A:$G,7,FALSE),"0")</f>
        <v>0</v>
      </c>
      <c r="J39" s="5" t="str">
        <f>IFERROR(VLOOKUP(_xlfn.CONCAT(C39,"-",$B$4,"-",$J$6),Colocações!$A:$G,7,FALSE),"0")</f>
        <v>0</v>
      </c>
      <c r="K39" s="5" t="str">
        <f>IFERROR(VLOOKUP(_xlfn.CONCAT(C39,"-",$B$4,"-",$K$6),Colocações!$A:$G,7,FALSE),"0")</f>
        <v>0</v>
      </c>
      <c r="L39" s="5" t="str">
        <f>IFERROR(VLOOKUP(_xlfn.CONCAT(C39,"-",$B$4,"-",$L$6),Colocações!$A:$G,7,FALSE),"0")</f>
        <v>0</v>
      </c>
      <c r="M39" s="7">
        <f t="shared" si="3"/>
        <v>0</v>
      </c>
    </row>
    <row r="40" spans="2:13" x14ac:dyDescent="0.25">
      <c r="B40" s="2" t="s">
        <v>10</v>
      </c>
      <c r="C40" s="11" t="s">
        <v>144</v>
      </c>
      <c r="D40" s="11" t="s">
        <v>128</v>
      </c>
      <c r="E40" s="4">
        <f t="shared" si="2"/>
        <v>0</v>
      </c>
      <c r="F40" s="5">
        <f>IFERROR(VLOOKUP(_xlfn.CONCAT(C40,"-",$B$4,"-",$F$6),Colocações!$A:$G,7,FALSE),"0")</f>
        <v>0</v>
      </c>
      <c r="G40" s="5" t="str">
        <f>IFERROR(VLOOKUP(_xlfn.CONCAT(C40,"-",$B$4,"-",$G$6),Colocações!$A:$G,7,FALSE),"0")</f>
        <v>0</v>
      </c>
      <c r="H40" s="5" t="str">
        <f>IFERROR(VLOOKUP(_xlfn.CONCAT(C40,"-",$B$4,"-",$H$6),Colocações!$A:$G,7,FALSE),"0")</f>
        <v>0</v>
      </c>
      <c r="I40" s="5" t="str">
        <f>IFERROR(VLOOKUP(_xlfn.CONCAT(C40,"-",$B$4,"-",$I$6),Colocações!$A:$G,7,FALSE),"0")</f>
        <v>0</v>
      </c>
      <c r="J40" s="5" t="str">
        <f>IFERROR(VLOOKUP(_xlfn.CONCAT(C40,"-",$B$4,"-",$J$6),Colocações!$A:$G,7,FALSE),"0")</f>
        <v>0</v>
      </c>
      <c r="K40" s="5" t="str">
        <f>IFERROR(VLOOKUP(_xlfn.CONCAT(C40,"-",$B$4,"-",$K$6),Colocações!$A:$G,7,FALSE),"0")</f>
        <v>0</v>
      </c>
      <c r="L40" s="5" t="str">
        <f>IFERROR(VLOOKUP(_xlfn.CONCAT(C40,"-",$B$4,"-",$L$6),Colocações!$A:$G,7,FALSE),"0")</f>
        <v>0</v>
      </c>
      <c r="M40" s="7">
        <f t="shared" si="3"/>
        <v>0</v>
      </c>
    </row>
    <row r="41" spans="2:13" x14ac:dyDescent="0.25">
      <c r="B41" s="2" t="s">
        <v>10</v>
      </c>
      <c r="C41" s="11" t="s">
        <v>145</v>
      </c>
      <c r="D41" s="11" t="s">
        <v>47</v>
      </c>
      <c r="E41" s="4">
        <f t="shared" si="2"/>
        <v>0</v>
      </c>
      <c r="F41" s="5">
        <f>IFERROR(VLOOKUP(_xlfn.CONCAT(C41,"-",$B$4,"-",$F$6),Colocações!$A:$G,7,FALSE),"0")</f>
        <v>0</v>
      </c>
      <c r="G41" s="5" t="str">
        <f>IFERROR(VLOOKUP(_xlfn.CONCAT(C41,"-",$B$4,"-",$G$6),Colocações!$A:$G,7,FALSE),"0")</f>
        <v>0</v>
      </c>
      <c r="H41" s="5" t="str">
        <f>IFERROR(VLOOKUP(_xlfn.CONCAT(C41,"-",$B$4,"-",$H$6),Colocações!$A:$G,7,FALSE),"0")</f>
        <v>0</v>
      </c>
      <c r="I41" s="5" t="str">
        <f>IFERROR(VLOOKUP(_xlfn.CONCAT(C41,"-",$B$4,"-",$I$6),Colocações!$A:$G,7,FALSE),"0")</f>
        <v>0</v>
      </c>
      <c r="J41" s="5" t="str">
        <f>IFERROR(VLOOKUP(_xlfn.CONCAT(C41,"-",$B$4,"-",$J$6),Colocações!$A:$G,7,FALSE),"0")</f>
        <v>0</v>
      </c>
      <c r="K41" s="5" t="str">
        <f>IFERROR(VLOOKUP(_xlfn.CONCAT(C41,"-",$B$4,"-",$K$6),Colocações!$A:$G,7,FALSE),"0")</f>
        <v>0</v>
      </c>
      <c r="L41" s="5" t="str">
        <f>IFERROR(VLOOKUP(_xlfn.CONCAT(C41,"-",$B$4,"-",$L$6),Colocações!$A:$G,7,FALSE),"0")</f>
        <v>0</v>
      </c>
      <c r="M41" s="7">
        <f t="shared" si="3"/>
        <v>0</v>
      </c>
    </row>
    <row r="42" spans="2:13" x14ac:dyDescent="0.25">
      <c r="B42" s="2" t="s">
        <v>10</v>
      </c>
      <c r="C42" s="11" t="s">
        <v>146</v>
      </c>
      <c r="D42" s="11" t="s">
        <v>128</v>
      </c>
      <c r="E42" s="4">
        <f t="shared" si="2"/>
        <v>0</v>
      </c>
      <c r="F42" s="5">
        <f>IFERROR(VLOOKUP(_xlfn.CONCAT(C42,"-",$B$4,"-",$F$6),Colocações!$A:$G,7,FALSE),"0")</f>
        <v>0</v>
      </c>
      <c r="G42" s="5" t="str">
        <f>IFERROR(VLOOKUP(_xlfn.CONCAT(C42,"-",$B$4,"-",$G$6),Colocações!$A:$G,7,FALSE),"0")</f>
        <v>0</v>
      </c>
      <c r="H42" s="5" t="str">
        <f>IFERROR(VLOOKUP(_xlfn.CONCAT(C42,"-",$B$4,"-",$H$6),Colocações!$A:$G,7,FALSE),"0")</f>
        <v>0</v>
      </c>
      <c r="I42" s="5" t="str">
        <f>IFERROR(VLOOKUP(_xlfn.CONCAT(C42,"-",$B$4,"-",$I$6),Colocações!$A:$G,7,FALSE),"0")</f>
        <v>0</v>
      </c>
      <c r="J42" s="5" t="str">
        <f>IFERROR(VLOOKUP(_xlfn.CONCAT(C42,"-",$B$4,"-",$J$6),Colocações!$A:$G,7,FALSE),"0")</f>
        <v>0</v>
      </c>
      <c r="K42" s="5" t="str">
        <f>IFERROR(VLOOKUP(_xlfn.CONCAT(C42,"-",$B$4,"-",$K$6),Colocações!$A:$G,7,FALSE),"0")</f>
        <v>0</v>
      </c>
      <c r="L42" s="5" t="str">
        <f>IFERROR(VLOOKUP(_xlfn.CONCAT(C42,"-",$B$4,"-",$L$6),Colocações!$A:$G,7,FALSE),"0")</f>
        <v>0</v>
      </c>
      <c r="M42" s="7">
        <f t="shared" si="3"/>
        <v>0</v>
      </c>
    </row>
    <row r="43" spans="2:13" x14ac:dyDescent="0.25">
      <c r="B43" s="2" t="s">
        <v>10</v>
      </c>
      <c r="C43" s="11" t="s">
        <v>147</v>
      </c>
      <c r="D43" s="11" t="s">
        <v>30</v>
      </c>
      <c r="E43" s="4">
        <f t="shared" si="2"/>
        <v>0</v>
      </c>
      <c r="F43" s="5">
        <f>IFERROR(VLOOKUP(_xlfn.CONCAT(C43,"-",$B$4,"-",$F$6),Colocações!$A:$G,7,FALSE),"0")</f>
        <v>0</v>
      </c>
      <c r="G43" s="5" t="str">
        <f>IFERROR(VLOOKUP(_xlfn.CONCAT(C43,"-",$B$4,"-",$G$6),Colocações!$A:$G,7,FALSE),"0")</f>
        <v>0</v>
      </c>
      <c r="H43" s="5" t="str">
        <f>IFERROR(VLOOKUP(_xlfn.CONCAT(C43,"-",$B$4,"-",$H$6),Colocações!$A:$G,7,FALSE),"0")</f>
        <v>0</v>
      </c>
      <c r="I43" s="5" t="str">
        <f>IFERROR(VLOOKUP(_xlfn.CONCAT(C43,"-",$B$4,"-",$I$6),Colocações!$A:$G,7,FALSE),"0")</f>
        <v>0</v>
      </c>
      <c r="J43" s="5" t="str">
        <f>IFERROR(VLOOKUP(_xlfn.CONCAT(C43,"-",$B$4,"-",$J$6),Colocações!$A:$G,7,FALSE),"0")</f>
        <v>0</v>
      </c>
      <c r="K43" s="5" t="str">
        <f>IFERROR(VLOOKUP(_xlfn.CONCAT(C43,"-",$B$4,"-",$K$6),Colocações!$A:$G,7,FALSE),"0")</f>
        <v>0</v>
      </c>
      <c r="L43" s="5" t="str">
        <f>IFERROR(VLOOKUP(_xlfn.CONCAT(C43,"-",$B$4,"-",$L$6),Colocações!$A:$G,7,FALSE),"0")</f>
        <v>0</v>
      </c>
      <c r="M43" s="7">
        <f t="shared" si="3"/>
        <v>0</v>
      </c>
    </row>
    <row r="44" spans="2:13" x14ac:dyDescent="0.25">
      <c r="B44" s="2" t="s">
        <v>10</v>
      </c>
      <c r="C44" s="11" t="s">
        <v>148</v>
      </c>
      <c r="D44" s="11" t="s">
        <v>33</v>
      </c>
      <c r="E44" s="4">
        <f t="shared" si="2"/>
        <v>0</v>
      </c>
      <c r="F44" s="5">
        <f>IFERROR(VLOOKUP(_xlfn.CONCAT(C44,"-",$B$4,"-",$F$6),Colocações!$A:$G,7,FALSE),"0")</f>
        <v>0</v>
      </c>
      <c r="G44" s="5" t="str">
        <f>IFERROR(VLOOKUP(_xlfn.CONCAT(C44,"-",$B$4,"-",$G$6),Colocações!$A:$G,7,FALSE),"0")</f>
        <v>0</v>
      </c>
      <c r="H44" s="5" t="str">
        <f>IFERROR(VLOOKUP(_xlfn.CONCAT(C44,"-",$B$4,"-",$H$6),Colocações!$A:$G,7,FALSE),"0")</f>
        <v>0</v>
      </c>
      <c r="I44" s="5" t="str">
        <f>IFERROR(VLOOKUP(_xlfn.CONCAT(C44,"-",$B$4,"-",$I$6),Colocações!$A:$G,7,FALSE),"0")</f>
        <v>0</v>
      </c>
      <c r="J44" s="5" t="str">
        <f>IFERROR(VLOOKUP(_xlfn.CONCAT(C44,"-",$B$4,"-",$J$6),Colocações!$A:$G,7,FALSE),"0")</f>
        <v>0</v>
      </c>
      <c r="K44" s="5" t="str">
        <f>IFERROR(VLOOKUP(_xlfn.CONCAT(C44,"-",$B$4,"-",$K$6),Colocações!$A:$G,7,FALSE),"0")</f>
        <v>0</v>
      </c>
      <c r="L44" s="5" t="str">
        <f>IFERROR(VLOOKUP(_xlfn.CONCAT(C44,"-",$B$4,"-",$L$6),Colocações!$A:$G,7,FALSE),"0")</f>
        <v>0</v>
      </c>
      <c r="M44" s="7">
        <f t="shared" si="3"/>
        <v>0</v>
      </c>
    </row>
    <row r="45" spans="2:13" x14ac:dyDescent="0.25">
      <c r="B45" s="2" t="s">
        <v>10</v>
      </c>
      <c r="C45" s="11" t="s">
        <v>149</v>
      </c>
      <c r="D45" s="11" t="s">
        <v>30</v>
      </c>
      <c r="E45" s="4">
        <f t="shared" si="2"/>
        <v>0</v>
      </c>
      <c r="F45" s="5">
        <f>IFERROR(VLOOKUP(_xlfn.CONCAT(C45,"-",$B$4,"-",$F$6),Colocações!$A:$G,7,FALSE),"0")</f>
        <v>0</v>
      </c>
      <c r="G45" s="5" t="str">
        <f>IFERROR(VLOOKUP(_xlfn.CONCAT(C45,"-",$B$4,"-",$G$6),Colocações!$A:$G,7,FALSE),"0")</f>
        <v>0</v>
      </c>
      <c r="H45" s="5" t="str">
        <f>IFERROR(VLOOKUP(_xlfn.CONCAT(C45,"-",$B$4,"-",$H$6),Colocações!$A:$G,7,FALSE),"0")</f>
        <v>0</v>
      </c>
      <c r="I45" s="5" t="str">
        <f>IFERROR(VLOOKUP(_xlfn.CONCAT(C45,"-",$B$4,"-",$I$6),Colocações!$A:$G,7,FALSE),"0")</f>
        <v>0</v>
      </c>
      <c r="J45" s="5" t="str">
        <f>IFERROR(VLOOKUP(_xlfn.CONCAT(C45,"-",$B$4,"-",$J$6),Colocações!$A:$G,7,FALSE),"0")</f>
        <v>0</v>
      </c>
      <c r="K45" s="5" t="str">
        <f>IFERROR(VLOOKUP(_xlfn.CONCAT(C45,"-",$B$4,"-",$K$6),Colocações!$A:$G,7,FALSE),"0")</f>
        <v>0</v>
      </c>
      <c r="L45" s="5" t="str">
        <f>IFERROR(VLOOKUP(_xlfn.CONCAT(C45,"-",$B$4,"-",$L$6),Colocações!$A:$G,7,FALSE),"0")</f>
        <v>0</v>
      </c>
      <c r="M45" s="7">
        <f t="shared" si="3"/>
        <v>0</v>
      </c>
    </row>
    <row r="46" spans="2:13" x14ac:dyDescent="0.25">
      <c r="B46" s="2" t="s">
        <v>10</v>
      </c>
      <c r="C46" s="11" t="s">
        <v>150</v>
      </c>
      <c r="D46" s="11" t="s">
        <v>30</v>
      </c>
      <c r="E46" s="4">
        <f t="shared" si="2"/>
        <v>0</v>
      </c>
      <c r="F46" s="5">
        <f>IFERROR(VLOOKUP(_xlfn.CONCAT(C46,"-",$B$4,"-",$F$6),Colocações!$A:$G,7,FALSE),"0")</f>
        <v>0</v>
      </c>
      <c r="G46" s="5" t="str">
        <f>IFERROR(VLOOKUP(_xlfn.CONCAT(C46,"-",$B$4,"-",$G$6),Colocações!$A:$G,7,FALSE),"0")</f>
        <v>0</v>
      </c>
      <c r="H46" s="5" t="str">
        <f>IFERROR(VLOOKUP(_xlfn.CONCAT(C46,"-",$B$4,"-",$H$6),Colocações!$A:$G,7,FALSE),"0")</f>
        <v>0</v>
      </c>
      <c r="I46" s="5" t="str">
        <f>IFERROR(VLOOKUP(_xlfn.CONCAT(C46,"-",$B$4,"-",$I$6),Colocações!$A:$G,7,FALSE),"0")</f>
        <v>0</v>
      </c>
      <c r="J46" s="5" t="str">
        <f>IFERROR(VLOOKUP(_xlfn.CONCAT(C46,"-",$B$4,"-",$J$6),Colocações!$A:$G,7,FALSE),"0")</f>
        <v>0</v>
      </c>
      <c r="K46" s="5" t="str">
        <f>IFERROR(VLOOKUP(_xlfn.CONCAT(C46,"-",$B$4,"-",$K$6),Colocações!$A:$G,7,FALSE),"0")</f>
        <v>0</v>
      </c>
      <c r="L46" s="5" t="str">
        <f>IFERROR(VLOOKUP(_xlfn.CONCAT(C46,"-",$B$4,"-",$L$6),Colocações!$A:$G,7,FALSE),"0")</f>
        <v>0</v>
      </c>
      <c r="M46" s="7">
        <f t="shared" si="3"/>
        <v>0</v>
      </c>
    </row>
    <row r="47" spans="2:13" x14ac:dyDescent="0.25">
      <c r="B47" s="2" t="s">
        <v>10</v>
      </c>
      <c r="C47" s="11" t="s">
        <v>151</v>
      </c>
      <c r="D47" s="11" t="s">
        <v>91</v>
      </c>
      <c r="E47" s="4">
        <f t="shared" si="2"/>
        <v>0</v>
      </c>
      <c r="F47" s="5">
        <f>IFERROR(VLOOKUP(_xlfn.CONCAT(C47,"-",$B$4,"-",$F$6),Colocações!$A:$G,7,FALSE),"0")</f>
        <v>0</v>
      </c>
      <c r="G47" s="5" t="str">
        <f>IFERROR(VLOOKUP(_xlfn.CONCAT(C47,"-",$B$4,"-",$G$6),Colocações!$A:$G,7,FALSE),"0")</f>
        <v>0</v>
      </c>
      <c r="H47" s="5" t="str">
        <f>IFERROR(VLOOKUP(_xlfn.CONCAT(C47,"-",$B$4,"-",$H$6),Colocações!$A:$G,7,FALSE),"0")</f>
        <v>0</v>
      </c>
      <c r="I47" s="5" t="str">
        <f>IFERROR(VLOOKUP(_xlfn.CONCAT(C47,"-",$B$4,"-",$I$6),Colocações!$A:$G,7,FALSE),"0")</f>
        <v>0</v>
      </c>
      <c r="J47" s="5" t="str">
        <f>IFERROR(VLOOKUP(_xlfn.CONCAT(C47,"-",$B$4,"-",$J$6),Colocações!$A:$G,7,FALSE),"0")</f>
        <v>0</v>
      </c>
      <c r="K47" s="5" t="str">
        <f>IFERROR(VLOOKUP(_xlfn.CONCAT(C47,"-",$B$4,"-",$K$6),Colocações!$A:$G,7,FALSE),"0")</f>
        <v>0</v>
      </c>
      <c r="L47" s="5" t="str">
        <f>IFERROR(VLOOKUP(_xlfn.CONCAT(C47,"-",$B$4,"-",$L$6),Colocações!$A:$G,7,FALSE),"0")</f>
        <v>0</v>
      </c>
      <c r="M47" s="7">
        <f t="shared" si="3"/>
        <v>0</v>
      </c>
    </row>
    <row r="48" spans="2:13" x14ac:dyDescent="0.25">
      <c r="B48" s="2" t="s">
        <v>10</v>
      </c>
      <c r="C48" s="11" t="s">
        <v>152</v>
      </c>
      <c r="D48" s="11" t="s">
        <v>61</v>
      </c>
      <c r="E48" s="4">
        <f t="shared" si="2"/>
        <v>0</v>
      </c>
      <c r="F48" s="5">
        <f>IFERROR(VLOOKUP(_xlfn.CONCAT(C48,"-",$B$4,"-",$F$6),Colocações!$A:$G,7,FALSE),"0")</f>
        <v>0</v>
      </c>
      <c r="G48" s="5" t="str">
        <f>IFERROR(VLOOKUP(_xlfn.CONCAT(C48,"-",$B$4,"-",$G$6),Colocações!$A:$G,7,FALSE),"0")</f>
        <v>0</v>
      </c>
      <c r="H48" s="5" t="str">
        <f>IFERROR(VLOOKUP(_xlfn.CONCAT(C48,"-",$B$4,"-",$H$6),Colocações!$A:$G,7,FALSE),"0")</f>
        <v>0</v>
      </c>
      <c r="I48" s="5" t="str">
        <f>IFERROR(VLOOKUP(_xlfn.CONCAT(C48,"-",$B$4,"-",$I$6),Colocações!$A:$G,7,FALSE),"0")</f>
        <v>0</v>
      </c>
      <c r="J48" s="5" t="str">
        <f>IFERROR(VLOOKUP(_xlfn.CONCAT(C48,"-",$B$4,"-",$J$6),Colocações!$A:$G,7,FALSE),"0")</f>
        <v>0</v>
      </c>
      <c r="K48" s="5" t="str">
        <f>IFERROR(VLOOKUP(_xlfn.CONCAT(C48,"-",$B$4,"-",$K$6),Colocações!$A:$G,7,FALSE),"0")</f>
        <v>0</v>
      </c>
      <c r="L48" s="5" t="str">
        <f>IFERROR(VLOOKUP(_xlfn.CONCAT(C48,"-",$B$4,"-",$L$6),Colocações!$A:$G,7,FALSE),"0")</f>
        <v>0</v>
      </c>
      <c r="M48" s="7">
        <f t="shared" si="3"/>
        <v>0</v>
      </c>
    </row>
    <row r="49" spans="2:13" x14ac:dyDescent="0.25">
      <c r="B49" s="2" t="s">
        <v>10</v>
      </c>
      <c r="C49" s="11" t="s">
        <v>153</v>
      </c>
      <c r="D49" s="11" t="s">
        <v>27</v>
      </c>
      <c r="E49" s="4">
        <f t="shared" si="2"/>
        <v>0</v>
      </c>
      <c r="F49" s="5">
        <f>IFERROR(VLOOKUP(_xlfn.CONCAT(C49,"-",$B$4,"-",$F$6),Colocações!$A:$G,7,FALSE),"0")</f>
        <v>0</v>
      </c>
      <c r="G49" s="5" t="str">
        <f>IFERROR(VLOOKUP(_xlfn.CONCAT(C49,"-",$B$4,"-",$G$6),Colocações!$A:$G,7,FALSE),"0")</f>
        <v>0</v>
      </c>
      <c r="H49" s="5" t="str">
        <f>IFERROR(VLOOKUP(_xlfn.CONCAT(C49,"-",$B$4,"-",$H$6),Colocações!$A:$G,7,FALSE),"0")</f>
        <v>0</v>
      </c>
      <c r="I49" s="5" t="str">
        <f>IFERROR(VLOOKUP(_xlfn.CONCAT(C49,"-",$B$4,"-",$I$6),Colocações!$A:$G,7,FALSE),"0")</f>
        <v>0</v>
      </c>
      <c r="J49" s="5" t="str">
        <f>IFERROR(VLOOKUP(_xlfn.CONCAT(C49,"-",$B$4,"-",$J$6),Colocações!$A:$G,7,FALSE),"0")</f>
        <v>0</v>
      </c>
      <c r="K49" s="5" t="str">
        <f>IFERROR(VLOOKUP(_xlfn.CONCAT(C49,"-",$B$4,"-",$K$6),Colocações!$A:$G,7,FALSE),"0")</f>
        <v>0</v>
      </c>
      <c r="L49" s="5" t="str">
        <f>IFERROR(VLOOKUP(_xlfn.CONCAT(C49,"-",$B$4,"-",$L$6),Colocações!$A:$G,7,FALSE),"0")</f>
        <v>0</v>
      </c>
      <c r="M49" s="7">
        <f t="shared" si="3"/>
        <v>0</v>
      </c>
    </row>
    <row r="50" spans="2:13" x14ac:dyDescent="0.25">
      <c r="B50" s="2" t="s">
        <v>10</v>
      </c>
      <c r="C50" s="11" t="s">
        <v>154</v>
      </c>
      <c r="D50" s="11" t="s">
        <v>30</v>
      </c>
      <c r="E50" s="4">
        <f t="shared" si="2"/>
        <v>0</v>
      </c>
      <c r="F50" s="5">
        <f>IFERROR(VLOOKUP(_xlfn.CONCAT(C50,"-",$B$4,"-",$F$6),Colocações!$A:$G,7,FALSE),"0")</f>
        <v>0</v>
      </c>
      <c r="G50" s="5" t="str">
        <f>IFERROR(VLOOKUP(_xlfn.CONCAT(C50,"-",$B$4,"-",$G$6),Colocações!$A:$G,7,FALSE),"0")</f>
        <v>0</v>
      </c>
      <c r="H50" s="5" t="str">
        <f>IFERROR(VLOOKUP(_xlfn.CONCAT(C50,"-",$B$4,"-",$H$6),Colocações!$A:$G,7,FALSE),"0")</f>
        <v>0</v>
      </c>
      <c r="I50" s="5" t="str">
        <f>IFERROR(VLOOKUP(_xlfn.CONCAT(C50,"-",$B$4,"-",$I$6),Colocações!$A:$G,7,FALSE),"0")</f>
        <v>0</v>
      </c>
      <c r="J50" s="5" t="str">
        <f>IFERROR(VLOOKUP(_xlfn.CONCAT(C50,"-",$B$4,"-",$J$6),Colocações!$A:$G,7,FALSE),"0")</f>
        <v>0</v>
      </c>
      <c r="K50" s="5" t="str">
        <f>IFERROR(VLOOKUP(_xlfn.CONCAT(C50,"-",$B$4,"-",$K$6),Colocações!$A:$G,7,FALSE),"0")</f>
        <v>0</v>
      </c>
      <c r="L50" s="5" t="str">
        <f>IFERROR(VLOOKUP(_xlfn.CONCAT(C50,"-",$B$4,"-",$L$6),Colocações!$A:$G,7,FALSE),"0")</f>
        <v>0</v>
      </c>
      <c r="M50" s="7">
        <f t="shared" si="3"/>
        <v>0</v>
      </c>
    </row>
    <row r="51" spans="2:13" x14ac:dyDescent="0.25">
      <c r="B51" s="2" t="s">
        <v>10</v>
      </c>
      <c r="C51" s="11" t="s">
        <v>155</v>
      </c>
      <c r="D51" s="11" t="s">
        <v>73</v>
      </c>
      <c r="E51" s="4">
        <f t="shared" si="2"/>
        <v>0</v>
      </c>
      <c r="F51" s="5">
        <f>IFERROR(VLOOKUP(_xlfn.CONCAT(C51,"-",$B$4,"-",$F$6),Colocações!$A:$G,7,FALSE),"0")</f>
        <v>0</v>
      </c>
      <c r="G51" s="5" t="str">
        <f>IFERROR(VLOOKUP(_xlfn.CONCAT(C51,"-",$B$4,"-",$G$6),Colocações!$A:$G,7,FALSE),"0")</f>
        <v>0</v>
      </c>
      <c r="H51" s="5" t="str">
        <f>IFERROR(VLOOKUP(_xlfn.CONCAT(C51,"-",$B$4,"-",$H$6),Colocações!$A:$G,7,FALSE),"0")</f>
        <v>0</v>
      </c>
      <c r="I51" s="5" t="str">
        <f>IFERROR(VLOOKUP(_xlfn.CONCAT(C51,"-",$B$4,"-",$I$6),Colocações!$A:$G,7,FALSE),"0")</f>
        <v>0</v>
      </c>
      <c r="J51" s="5" t="str">
        <f>IFERROR(VLOOKUP(_xlfn.CONCAT(C51,"-",$B$4,"-",$J$6),Colocações!$A:$G,7,FALSE),"0")</f>
        <v>0</v>
      </c>
      <c r="K51" s="5" t="str">
        <f>IFERROR(VLOOKUP(_xlfn.CONCAT(C51,"-",$B$4,"-",$K$6),Colocações!$A:$G,7,FALSE),"0")</f>
        <v>0</v>
      </c>
      <c r="L51" s="5" t="str">
        <f>IFERROR(VLOOKUP(_xlfn.CONCAT(C51,"-",$B$4,"-",$L$6),Colocações!$A:$G,7,FALSE),"0")</f>
        <v>0</v>
      </c>
      <c r="M51" s="7">
        <f t="shared" si="3"/>
        <v>0</v>
      </c>
    </row>
    <row r="52" spans="2:13" x14ac:dyDescent="0.25">
      <c r="B52" s="2" t="s">
        <v>10</v>
      </c>
      <c r="C52" s="11" t="s">
        <v>156</v>
      </c>
      <c r="D52" s="11" t="s">
        <v>27</v>
      </c>
      <c r="E52" s="4">
        <f t="shared" si="2"/>
        <v>0</v>
      </c>
      <c r="F52" s="5">
        <f>IFERROR(VLOOKUP(_xlfn.CONCAT(C52,"-",$B$4,"-",$F$6),Colocações!$A:$G,7,FALSE),"0")</f>
        <v>0</v>
      </c>
      <c r="G52" s="5" t="str">
        <f>IFERROR(VLOOKUP(_xlfn.CONCAT(C52,"-",$B$4,"-",$G$6),Colocações!$A:$G,7,FALSE),"0")</f>
        <v>0</v>
      </c>
      <c r="H52" s="5" t="str">
        <f>IFERROR(VLOOKUP(_xlfn.CONCAT(C52,"-",$B$4,"-",$H$6),Colocações!$A:$G,7,FALSE),"0")</f>
        <v>0</v>
      </c>
      <c r="I52" s="5" t="str">
        <f>IFERROR(VLOOKUP(_xlfn.CONCAT(C52,"-",$B$4,"-",$I$6),Colocações!$A:$G,7,FALSE),"0")</f>
        <v>0</v>
      </c>
      <c r="J52" s="5" t="str">
        <f>IFERROR(VLOOKUP(_xlfn.CONCAT(C52,"-",$B$4,"-",$J$6),Colocações!$A:$G,7,FALSE),"0")</f>
        <v>0</v>
      </c>
      <c r="K52" s="5" t="str">
        <f>IFERROR(VLOOKUP(_xlfn.CONCAT(C52,"-",$B$4,"-",$K$6),Colocações!$A:$G,7,FALSE),"0")</f>
        <v>0</v>
      </c>
      <c r="L52" s="5" t="str">
        <f>IFERROR(VLOOKUP(_xlfn.CONCAT(C52,"-",$B$4,"-",$L$6),Colocações!$A:$G,7,FALSE),"0")</f>
        <v>0</v>
      </c>
      <c r="M52" s="7">
        <f t="shared" si="3"/>
        <v>0</v>
      </c>
    </row>
    <row r="53" spans="2:13" x14ac:dyDescent="0.25">
      <c r="B53" s="2" t="s">
        <v>10</v>
      </c>
      <c r="C53" s="11" t="s">
        <v>157</v>
      </c>
      <c r="D53" s="11" t="s">
        <v>20</v>
      </c>
      <c r="E53" s="4">
        <f t="shared" si="2"/>
        <v>0</v>
      </c>
      <c r="F53" s="5">
        <f>IFERROR(VLOOKUP(_xlfn.CONCAT(C53,"-",$B$4,"-",$F$6),Colocações!$A:$G,7,FALSE),"0")</f>
        <v>0</v>
      </c>
      <c r="G53" s="5" t="str">
        <f>IFERROR(VLOOKUP(_xlfn.CONCAT(C53,"-",$B$4,"-",$G$6),Colocações!$A:$G,7,FALSE),"0")</f>
        <v>0</v>
      </c>
      <c r="H53" s="5" t="str">
        <f>IFERROR(VLOOKUP(_xlfn.CONCAT(C53,"-",$B$4,"-",$H$6),Colocações!$A:$G,7,FALSE),"0")</f>
        <v>0</v>
      </c>
      <c r="I53" s="5" t="str">
        <f>IFERROR(VLOOKUP(_xlfn.CONCAT(C53,"-",$B$4,"-",$I$6),Colocações!$A:$G,7,FALSE),"0")</f>
        <v>0</v>
      </c>
      <c r="J53" s="5" t="str">
        <f>IFERROR(VLOOKUP(_xlfn.CONCAT(C53,"-",$B$4,"-",$J$6),Colocações!$A:$G,7,FALSE),"0")</f>
        <v>0</v>
      </c>
      <c r="K53" s="5" t="str">
        <f>IFERROR(VLOOKUP(_xlfn.CONCAT(C53,"-",$B$4,"-",$K$6),Colocações!$A:$G,7,FALSE),"0")</f>
        <v>0</v>
      </c>
      <c r="L53" s="5" t="str">
        <f>IFERROR(VLOOKUP(_xlfn.CONCAT(C53,"-",$B$4,"-",$L$6),Colocações!$A:$G,7,FALSE),"0")</f>
        <v>0</v>
      </c>
      <c r="M53" s="7">
        <f t="shared" si="3"/>
        <v>0</v>
      </c>
    </row>
    <row r="54" spans="2:13" x14ac:dyDescent="0.25">
      <c r="B54" s="2" t="s">
        <v>10</v>
      </c>
      <c r="C54" s="11" t="s">
        <v>158</v>
      </c>
      <c r="D54" s="11" t="s">
        <v>51</v>
      </c>
      <c r="E54" s="4">
        <f t="shared" si="2"/>
        <v>0</v>
      </c>
      <c r="F54" s="5">
        <f>IFERROR(VLOOKUP(_xlfn.CONCAT(C54,"-",$B$4,"-",$F$6),Colocações!$A:$G,7,FALSE),"0")</f>
        <v>0</v>
      </c>
      <c r="G54" s="5" t="str">
        <f>IFERROR(VLOOKUP(_xlfn.CONCAT(C54,"-",$B$4,"-",$G$6),Colocações!$A:$G,7,FALSE),"0")</f>
        <v>0</v>
      </c>
      <c r="H54" s="5" t="str">
        <f>IFERROR(VLOOKUP(_xlfn.CONCAT(C54,"-",$B$4,"-",$H$6),Colocações!$A:$G,7,FALSE),"0")</f>
        <v>0</v>
      </c>
      <c r="I54" s="5" t="str">
        <f>IFERROR(VLOOKUP(_xlfn.CONCAT(C54,"-",$B$4,"-",$I$6),Colocações!$A:$G,7,FALSE),"0")</f>
        <v>0</v>
      </c>
      <c r="J54" s="5" t="str">
        <f>IFERROR(VLOOKUP(_xlfn.CONCAT(C54,"-",$B$4,"-",$J$6),Colocações!$A:$G,7,FALSE),"0")</f>
        <v>0</v>
      </c>
      <c r="K54" s="5" t="str">
        <f>IFERROR(VLOOKUP(_xlfn.CONCAT(C54,"-",$B$4,"-",$K$6),Colocações!$A:$G,7,FALSE),"0")</f>
        <v>0</v>
      </c>
      <c r="L54" s="5" t="str">
        <f>IFERROR(VLOOKUP(_xlfn.CONCAT(C54,"-",$B$4,"-",$L$6),Colocações!$A:$G,7,FALSE),"0")</f>
        <v>0</v>
      </c>
      <c r="M54" s="7">
        <f t="shared" si="3"/>
        <v>0</v>
      </c>
    </row>
    <row r="55" spans="2:13" x14ac:dyDescent="0.25">
      <c r="B55" s="2" t="s">
        <v>10</v>
      </c>
      <c r="C55" s="11" t="s">
        <v>159</v>
      </c>
      <c r="D55" s="11" t="s">
        <v>30</v>
      </c>
      <c r="E55" s="4">
        <f t="shared" si="2"/>
        <v>0</v>
      </c>
      <c r="F55" s="5">
        <f>IFERROR(VLOOKUP(_xlfn.CONCAT(C55,"-",$B$4,"-",$F$6),Colocações!$A:$G,7,FALSE),"0")</f>
        <v>0</v>
      </c>
      <c r="G55" s="5" t="str">
        <f>IFERROR(VLOOKUP(_xlfn.CONCAT(C55,"-",$B$4,"-",$G$6),Colocações!$A:$G,7,FALSE),"0")</f>
        <v>0</v>
      </c>
      <c r="H55" s="5" t="str">
        <f>IFERROR(VLOOKUP(_xlfn.CONCAT(C55,"-",$B$4,"-",$H$6),Colocações!$A:$G,7,FALSE),"0")</f>
        <v>0</v>
      </c>
      <c r="I55" s="5" t="str">
        <f>IFERROR(VLOOKUP(_xlfn.CONCAT(C55,"-",$B$4,"-",$I$6),Colocações!$A:$G,7,FALSE),"0")</f>
        <v>0</v>
      </c>
      <c r="J55" s="5" t="str">
        <f>IFERROR(VLOOKUP(_xlfn.CONCAT(C55,"-",$B$4,"-",$J$6),Colocações!$A:$G,7,FALSE),"0")</f>
        <v>0</v>
      </c>
      <c r="K55" s="5" t="str">
        <f>IFERROR(VLOOKUP(_xlfn.CONCAT(C55,"-",$B$4,"-",$K$6),Colocações!$A:$G,7,FALSE),"0")</f>
        <v>0</v>
      </c>
      <c r="L55" s="5" t="str">
        <f>IFERROR(VLOOKUP(_xlfn.CONCAT(C55,"-",$B$4,"-",$L$6),Colocações!$A:$G,7,FALSE),"0")</f>
        <v>0</v>
      </c>
      <c r="M55" s="7">
        <f t="shared" si="3"/>
        <v>0</v>
      </c>
    </row>
    <row r="56" spans="2:13" x14ac:dyDescent="0.25">
      <c r="B56" s="2" t="s">
        <v>10</v>
      </c>
      <c r="C56" s="11" t="s">
        <v>160</v>
      </c>
      <c r="D56" s="11" t="s">
        <v>44</v>
      </c>
      <c r="E56" s="4">
        <f t="shared" si="2"/>
        <v>0</v>
      </c>
      <c r="F56" s="5">
        <f>IFERROR(VLOOKUP(_xlfn.CONCAT(C56,"-",$B$4,"-",$F$6),Colocações!$A:$G,7,FALSE),"0")</f>
        <v>0</v>
      </c>
      <c r="G56" s="5" t="str">
        <f>IFERROR(VLOOKUP(_xlfn.CONCAT(C56,"-",$B$4,"-",$G$6),Colocações!$A:$G,7,FALSE),"0")</f>
        <v>0</v>
      </c>
      <c r="H56" s="5" t="str">
        <f>IFERROR(VLOOKUP(_xlfn.CONCAT(C56,"-",$B$4,"-",$H$6),Colocações!$A:$G,7,FALSE),"0")</f>
        <v>0</v>
      </c>
      <c r="I56" s="5" t="str">
        <f>IFERROR(VLOOKUP(_xlfn.CONCAT(C56,"-",$B$4,"-",$I$6),Colocações!$A:$G,7,FALSE),"0")</f>
        <v>0</v>
      </c>
      <c r="J56" s="5" t="str">
        <f>IFERROR(VLOOKUP(_xlfn.CONCAT(C56,"-",$B$4,"-",$J$6),Colocações!$A:$G,7,FALSE),"0")</f>
        <v>0</v>
      </c>
      <c r="K56" s="5" t="str">
        <f>IFERROR(VLOOKUP(_xlfn.CONCAT(C56,"-",$B$4,"-",$K$6),Colocações!$A:$G,7,FALSE),"0")</f>
        <v>0</v>
      </c>
      <c r="L56" s="5" t="str">
        <f>IFERROR(VLOOKUP(_xlfn.CONCAT(C56,"-",$B$4,"-",$L$6),Colocações!$A:$G,7,FALSE),"0")</f>
        <v>0</v>
      </c>
      <c r="M56" s="7">
        <f t="shared" si="3"/>
        <v>0</v>
      </c>
    </row>
    <row r="57" spans="2:13" x14ac:dyDescent="0.25">
      <c r="B57" s="2" t="s">
        <v>10</v>
      </c>
      <c r="C57" s="11" t="s">
        <v>161</v>
      </c>
      <c r="D57" s="11" t="s">
        <v>73</v>
      </c>
      <c r="E57" s="4">
        <f t="shared" si="2"/>
        <v>0</v>
      </c>
      <c r="F57" s="5">
        <f>IFERROR(VLOOKUP(_xlfn.CONCAT(C57,"-",$B$4,"-",$F$6),Colocações!$A:$G,7,FALSE),"0")</f>
        <v>0</v>
      </c>
      <c r="G57" s="5" t="str">
        <f>IFERROR(VLOOKUP(_xlfn.CONCAT(C57,"-",$B$4,"-",$G$6),Colocações!$A:$G,7,FALSE),"0")</f>
        <v>0</v>
      </c>
      <c r="H57" s="5" t="str">
        <f>IFERROR(VLOOKUP(_xlfn.CONCAT(C57,"-",$B$4,"-",$H$6),Colocações!$A:$G,7,FALSE),"0")</f>
        <v>0</v>
      </c>
      <c r="I57" s="5" t="str">
        <f>IFERROR(VLOOKUP(_xlfn.CONCAT(C57,"-",$B$4,"-",$I$6),Colocações!$A:$G,7,FALSE),"0")</f>
        <v>0</v>
      </c>
      <c r="J57" s="5" t="str">
        <f>IFERROR(VLOOKUP(_xlfn.CONCAT(C57,"-",$B$4,"-",$J$6),Colocações!$A:$G,7,FALSE),"0")</f>
        <v>0</v>
      </c>
      <c r="K57" s="5" t="str">
        <f>IFERROR(VLOOKUP(_xlfn.CONCAT(C57,"-",$B$4,"-",$K$6),Colocações!$A:$G,7,FALSE),"0")</f>
        <v>0</v>
      </c>
      <c r="L57" s="5" t="str">
        <f>IFERROR(VLOOKUP(_xlfn.CONCAT(C57,"-",$B$4,"-",$L$6),Colocações!$A:$G,7,FALSE),"0")</f>
        <v>0</v>
      </c>
      <c r="M57" s="7">
        <f t="shared" si="3"/>
        <v>0</v>
      </c>
    </row>
    <row r="58" spans="2:13" x14ac:dyDescent="0.25">
      <c r="B58" s="2" t="s">
        <v>10</v>
      </c>
      <c r="C58" s="11" t="s">
        <v>162</v>
      </c>
      <c r="D58" s="11" t="s">
        <v>33</v>
      </c>
      <c r="E58" s="4">
        <f t="shared" si="2"/>
        <v>0</v>
      </c>
      <c r="F58" s="5">
        <f>IFERROR(VLOOKUP(_xlfn.CONCAT(C58,"-",$B$4,"-",$F$6),Colocações!$A:$G,7,FALSE),"0")</f>
        <v>0</v>
      </c>
      <c r="G58" s="5" t="str">
        <f>IFERROR(VLOOKUP(_xlfn.CONCAT(C58,"-",$B$4,"-",$G$6),Colocações!$A:$G,7,FALSE),"0")</f>
        <v>0</v>
      </c>
      <c r="H58" s="5" t="str">
        <f>IFERROR(VLOOKUP(_xlfn.CONCAT(C58,"-",$B$4,"-",$H$6),Colocações!$A:$G,7,FALSE),"0")</f>
        <v>0</v>
      </c>
      <c r="I58" s="5" t="str">
        <f>IFERROR(VLOOKUP(_xlfn.CONCAT(C58,"-",$B$4,"-",$I$6),Colocações!$A:$G,7,FALSE),"0")</f>
        <v>0</v>
      </c>
      <c r="J58" s="5" t="str">
        <f>IFERROR(VLOOKUP(_xlfn.CONCAT(C58,"-",$B$4,"-",$J$6),Colocações!$A:$G,7,FALSE),"0")</f>
        <v>0</v>
      </c>
      <c r="K58" s="5" t="str">
        <f>IFERROR(VLOOKUP(_xlfn.CONCAT(C58,"-",$B$4,"-",$K$6),Colocações!$A:$G,7,FALSE),"0")</f>
        <v>0</v>
      </c>
      <c r="L58" s="5" t="str">
        <f>IFERROR(VLOOKUP(_xlfn.CONCAT(C58,"-",$B$4,"-",$L$6),Colocações!$A:$G,7,FALSE),"0")</f>
        <v>0</v>
      </c>
      <c r="M58" s="7">
        <f t="shared" si="3"/>
        <v>0</v>
      </c>
    </row>
    <row r="59" spans="2:13" x14ac:dyDescent="0.25">
      <c r="B59" s="2" t="s">
        <v>10</v>
      </c>
      <c r="C59" s="11" t="s">
        <v>163</v>
      </c>
      <c r="D59" s="11" t="s">
        <v>30</v>
      </c>
      <c r="E59" s="4">
        <f t="shared" si="2"/>
        <v>0</v>
      </c>
      <c r="F59" s="5">
        <f>IFERROR(VLOOKUP(_xlfn.CONCAT(C59,"-",$B$4,"-",$F$6),Colocações!$A:$G,7,FALSE),"0")</f>
        <v>0</v>
      </c>
      <c r="G59" s="5" t="str">
        <f>IFERROR(VLOOKUP(_xlfn.CONCAT(C59,"-",$B$4,"-",$G$6),Colocações!$A:$G,7,FALSE),"0")</f>
        <v>0</v>
      </c>
      <c r="H59" s="5" t="str">
        <f>IFERROR(VLOOKUP(_xlfn.CONCAT(C59,"-",$B$4,"-",$H$6),Colocações!$A:$G,7,FALSE),"0")</f>
        <v>0</v>
      </c>
      <c r="I59" s="5" t="str">
        <f>IFERROR(VLOOKUP(_xlfn.CONCAT(C59,"-",$B$4,"-",$I$6),Colocações!$A:$G,7,FALSE),"0")</f>
        <v>0</v>
      </c>
      <c r="J59" s="5" t="str">
        <f>IFERROR(VLOOKUP(_xlfn.CONCAT(C59,"-",$B$4,"-",$J$6),Colocações!$A:$G,7,FALSE),"0")</f>
        <v>0</v>
      </c>
      <c r="K59" s="5" t="str">
        <f>IFERROR(VLOOKUP(_xlfn.CONCAT(C59,"-",$B$4,"-",$K$6),Colocações!$A:$G,7,FALSE),"0")</f>
        <v>0</v>
      </c>
      <c r="L59" s="5" t="str">
        <f>IFERROR(VLOOKUP(_xlfn.CONCAT(C59,"-",$B$4,"-",$L$6),Colocações!$A:$G,7,FALSE),"0")</f>
        <v>0</v>
      </c>
      <c r="M59" s="7">
        <f t="shared" si="3"/>
        <v>0</v>
      </c>
    </row>
    <row r="60" spans="2:13" x14ac:dyDescent="0.25">
      <c r="B60" s="2" t="s">
        <v>10</v>
      </c>
      <c r="C60" s="11" t="s">
        <v>164</v>
      </c>
      <c r="D60" s="11" t="s">
        <v>128</v>
      </c>
      <c r="E60" s="4">
        <f t="shared" si="2"/>
        <v>0</v>
      </c>
      <c r="F60" s="5">
        <f>IFERROR(VLOOKUP(_xlfn.CONCAT(C60,"-",$B$4,"-",$F$6),Colocações!$A:$G,7,FALSE),"0")</f>
        <v>0</v>
      </c>
      <c r="G60" s="5" t="str">
        <f>IFERROR(VLOOKUP(_xlfn.CONCAT(C60,"-",$B$4,"-",$G$6),Colocações!$A:$G,7,FALSE),"0")</f>
        <v>0</v>
      </c>
      <c r="H60" s="5" t="str">
        <f>IFERROR(VLOOKUP(_xlfn.CONCAT(C60,"-",$B$4,"-",$H$6),Colocações!$A:$G,7,FALSE),"0")</f>
        <v>0</v>
      </c>
      <c r="I60" s="5" t="str">
        <f>IFERROR(VLOOKUP(_xlfn.CONCAT(C60,"-",$B$4,"-",$I$6),Colocações!$A:$G,7,FALSE),"0")</f>
        <v>0</v>
      </c>
      <c r="J60" s="5" t="str">
        <f>IFERROR(VLOOKUP(_xlfn.CONCAT(C60,"-",$B$4,"-",$J$6),Colocações!$A:$G,7,FALSE),"0")</f>
        <v>0</v>
      </c>
      <c r="K60" s="5" t="str">
        <f>IFERROR(VLOOKUP(_xlfn.CONCAT(C60,"-",$B$4,"-",$K$6),Colocações!$A:$G,7,FALSE),"0")</f>
        <v>0</v>
      </c>
      <c r="L60" s="5" t="str">
        <f>IFERROR(VLOOKUP(_xlfn.CONCAT(C60,"-",$B$4,"-",$L$6),Colocações!$A:$G,7,FALSE),"0")</f>
        <v>0</v>
      </c>
      <c r="M60" s="7">
        <f t="shared" si="3"/>
        <v>0</v>
      </c>
    </row>
    <row r="61" spans="2:13" x14ac:dyDescent="0.25">
      <c r="B61" s="2" t="s">
        <v>10</v>
      </c>
      <c r="C61" s="11" t="s">
        <v>165</v>
      </c>
      <c r="D61" s="11" t="s">
        <v>128</v>
      </c>
      <c r="E61" s="4">
        <f t="shared" si="2"/>
        <v>0</v>
      </c>
      <c r="F61" s="5">
        <f>IFERROR(VLOOKUP(_xlfn.CONCAT(C61,"-",$B$4,"-",$F$6),Colocações!$A:$G,7,FALSE),"0")</f>
        <v>0</v>
      </c>
      <c r="G61" s="5" t="str">
        <f>IFERROR(VLOOKUP(_xlfn.CONCAT(C61,"-",$B$4,"-",$G$6),Colocações!$A:$G,7,FALSE),"0")</f>
        <v>0</v>
      </c>
      <c r="H61" s="5" t="str">
        <f>IFERROR(VLOOKUP(_xlfn.CONCAT(C61,"-",$B$4,"-",$H$6),Colocações!$A:$G,7,FALSE),"0")</f>
        <v>0</v>
      </c>
      <c r="I61" s="5" t="str">
        <f>IFERROR(VLOOKUP(_xlfn.CONCAT(C61,"-",$B$4,"-",$I$6),Colocações!$A:$G,7,FALSE),"0")</f>
        <v>0</v>
      </c>
      <c r="J61" s="5" t="str">
        <f>IFERROR(VLOOKUP(_xlfn.CONCAT(C61,"-",$B$4,"-",$J$6),Colocações!$A:$G,7,FALSE),"0")</f>
        <v>0</v>
      </c>
      <c r="K61" s="5" t="str">
        <f>IFERROR(VLOOKUP(_xlfn.CONCAT(C61,"-",$B$4,"-",$K$6),Colocações!$A:$G,7,FALSE),"0")</f>
        <v>0</v>
      </c>
      <c r="L61" s="5" t="str">
        <f>IFERROR(VLOOKUP(_xlfn.CONCAT(C61,"-",$B$4,"-",$L$6),Colocações!$A:$G,7,FALSE),"0")</f>
        <v>0</v>
      </c>
      <c r="M61" s="7">
        <f t="shared" si="3"/>
        <v>0</v>
      </c>
    </row>
    <row r="62" spans="2:13" x14ac:dyDescent="0.25">
      <c r="B62" s="2" t="s">
        <v>10</v>
      </c>
      <c r="C62" s="11" t="s">
        <v>166</v>
      </c>
      <c r="D62" s="11" t="s">
        <v>128</v>
      </c>
      <c r="E62" s="4">
        <f t="shared" si="2"/>
        <v>0</v>
      </c>
      <c r="F62" s="5">
        <f>IFERROR(VLOOKUP(_xlfn.CONCAT(C62,"-",$B$4,"-",$F$6),Colocações!$A:$G,7,FALSE),"0")</f>
        <v>0</v>
      </c>
      <c r="G62" s="5" t="str">
        <f>IFERROR(VLOOKUP(_xlfn.CONCAT(C62,"-",$B$4,"-",$G$6),Colocações!$A:$G,7,FALSE),"0")</f>
        <v>0</v>
      </c>
      <c r="H62" s="5" t="str">
        <f>IFERROR(VLOOKUP(_xlfn.CONCAT(C62,"-",$B$4,"-",$H$6),Colocações!$A:$G,7,FALSE),"0")</f>
        <v>0</v>
      </c>
      <c r="I62" s="5" t="str">
        <f>IFERROR(VLOOKUP(_xlfn.CONCAT(C62,"-",$B$4,"-",$I$6),Colocações!$A:$G,7,FALSE),"0")</f>
        <v>0</v>
      </c>
      <c r="J62" s="5" t="str">
        <f>IFERROR(VLOOKUP(_xlfn.CONCAT(C62,"-",$B$4,"-",$J$6),Colocações!$A:$G,7,FALSE),"0")</f>
        <v>0</v>
      </c>
      <c r="K62" s="5" t="str">
        <f>IFERROR(VLOOKUP(_xlfn.CONCAT(C62,"-",$B$4,"-",$K$6),Colocações!$A:$G,7,FALSE),"0")</f>
        <v>0</v>
      </c>
      <c r="L62" s="5" t="str">
        <f>IFERROR(VLOOKUP(_xlfn.CONCAT(C62,"-",$B$4,"-",$L$6),Colocações!$A:$G,7,FALSE),"0")</f>
        <v>0</v>
      </c>
      <c r="M62" s="7">
        <f t="shared" si="3"/>
        <v>0</v>
      </c>
    </row>
    <row r="63" spans="2:13" x14ac:dyDescent="0.25">
      <c r="B63" s="2" t="s">
        <v>10</v>
      </c>
      <c r="C63" s="11" t="s">
        <v>167</v>
      </c>
      <c r="D63" s="11" t="s">
        <v>73</v>
      </c>
      <c r="E63" s="4">
        <f t="shared" si="2"/>
        <v>0</v>
      </c>
      <c r="F63" s="5">
        <f>IFERROR(VLOOKUP(_xlfn.CONCAT(C63,"-",$B$4,"-",$F$6),Colocações!$A:$G,7,FALSE),"0")</f>
        <v>0</v>
      </c>
      <c r="G63" s="5" t="str">
        <f>IFERROR(VLOOKUP(_xlfn.CONCAT(C63,"-",$B$4,"-",$G$6),Colocações!$A:$G,7,FALSE),"0")</f>
        <v>0</v>
      </c>
      <c r="H63" s="5" t="str">
        <f>IFERROR(VLOOKUP(_xlfn.CONCAT(C63,"-",$B$4,"-",$H$6),Colocações!$A:$G,7,FALSE),"0")</f>
        <v>0</v>
      </c>
      <c r="I63" s="5" t="str">
        <f>IFERROR(VLOOKUP(_xlfn.CONCAT(C63,"-",$B$4,"-",$I$6),Colocações!$A:$G,7,FALSE),"0")</f>
        <v>0</v>
      </c>
      <c r="J63" s="5" t="str">
        <f>IFERROR(VLOOKUP(_xlfn.CONCAT(C63,"-",$B$4,"-",$J$6),Colocações!$A:$G,7,FALSE),"0")</f>
        <v>0</v>
      </c>
      <c r="K63" s="5" t="str">
        <f>IFERROR(VLOOKUP(_xlfn.CONCAT(C63,"-",$B$4,"-",$K$6),Colocações!$A:$G,7,FALSE),"0")</f>
        <v>0</v>
      </c>
      <c r="L63" s="5" t="str">
        <f>IFERROR(VLOOKUP(_xlfn.CONCAT(C63,"-",$B$4,"-",$L$6),Colocações!$A:$G,7,FALSE),"0")</f>
        <v>0</v>
      </c>
      <c r="M63" s="7">
        <f t="shared" si="3"/>
        <v>0</v>
      </c>
    </row>
    <row r="64" spans="2:13" x14ac:dyDescent="0.25">
      <c r="B64" s="2" t="s">
        <v>10</v>
      </c>
      <c r="C64" s="11" t="s">
        <v>168</v>
      </c>
      <c r="D64" s="11" t="s">
        <v>73</v>
      </c>
      <c r="E64" s="4">
        <f t="shared" si="2"/>
        <v>0</v>
      </c>
      <c r="F64" s="5">
        <f>IFERROR(VLOOKUP(_xlfn.CONCAT(C64,"-",$B$4,"-",$F$6),Colocações!$A:$G,7,FALSE),"0")</f>
        <v>0</v>
      </c>
      <c r="G64" s="5" t="str">
        <f>IFERROR(VLOOKUP(_xlfn.CONCAT(C64,"-",$B$4,"-",$G$6),Colocações!$A:$G,7,FALSE),"0")</f>
        <v>0</v>
      </c>
      <c r="H64" s="5" t="str">
        <f>IFERROR(VLOOKUP(_xlfn.CONCAT(C64,"-",$B$4,"-",$H$6),Colocações!$A:$G,7,FALSE),"0")</f>
        <v>0</v>
      </c>
      <c r="I64" s="5" t="str">
        <f>IFERROR(VLOOKUP(_xlfn.CONCAT(C64,"-",$B$4,"-",$I$6),Colocações!$A:$G,7,FALSE),"0")</f>
        <v>0</v>
      </c>
      <c r="J64" s="5" t="str">
        <f>IFERROR(VLOOKUP(_xlfn.CONCAT(C64,"-",$B$4,"-",$J$6),Colocações!$A:$G,7,FALSE),"0")</f>
        <v>0</v>
      </c>
      <c r="K64" s="5" t="str">
        <f>IFERROR(VLOOKUP(_xlfn.CONCAT(C64,"-",$B$4,"-",$K$6),Colocações!$A:$G,7,FALSE),"0")</f>
        <v>0</v>
      </c>
      <c r="L64" s="5" t="str">
        <f>IFERROR(VLOOKUP(_xlfn.CONCAT(C64,"-",$B$4,"-",$L$6),Colocações!$A:$G,7,FALSE),"0")</f>
        <v>0</v>
      </c>
      <c r="M64" s="7">
        <f t="shared" si="3"/>
        <v>0</v>
      </c>
    </row>
    <row r="65" spans="2:13" x14ac:dyDescent="0.25">
      <c r="B65" s="2" t="s">
        <v>10</v>
      </c>
      <c r="C65" s="11" t="s">
        <v>169</v>
      </c>
      <c r="D65" s="11" t="s">
        <v>73</v>
      </c>
      <c r="E65" s="4">
        <f t="shared" si="2"/>
        <v>0</v>
      </c>
      <c r="F65" s="5">
        <f>IFERROR(VLOOKUP(_xlfn.CONCAT(C65,"-",$B$4,"-",$F$6),Colocações!$A:$G,7,FALSE),"0")</f>
        <v>0</v>
      </c>
      <c r="G65" s="5" t="str">
        <f>IFERROR(VLOOKUP(_xlfn.CONCAT(C65,"-",$B$4,"-",$G$6),Colocações!$A:$G,7,FALSE),"0")</f>
        <v>0</v>
      </c>
      <c r="H65" s="5" t="str">
        <f>IFERROR(VLOOKUP(_xlfn.CONCAT(C65,"-",$B$4,"-",$H$6),Colocações!$A:$G,7,FALSE),"0")</f>
        <v>0</v>
      </c>
      <c r="I65" s="5" t="str">
        <f>IFERROR(VLOOKUP(_xlfn.CONCAT(C65,"-",$B$4,"-",$I$6),Colocações!$A:$G,7,FALSE),"0")</f>
        <v>0</v>
      </c>
      <c r="J65" s="5" t="str">
        <f>IFERROR(VLOOKUP(_xlfn.CONCAT(C65,"-",$B$4,"-",$J$6),Colocações!$A:$G,7,FALSE),"0")</f>
        <v>0</v>
      </c>
      <c r="K65" s="5" t="str">
        <f>IFERROR(VLOOKUP(_xlfn.CONCAT(C65,"-",$B$4,"-",$K$6),Colocações!$A:$G,7,FALSE),"0")</f>
        <v>0</v>
      </c>
      <c r="L65" s="5" t="str">
        <f>IFERROR(VLOOKUP(_xlfn.CONCAT(C65,"-",$B$4,"-",$L$6),Colocações!$A:$G,7,FALSE),"0")</f>
        <v>0</v>
      </c>
      <c r="M65" s="7">
        <f t="shared" si="3"/>
        <v>0</v>
      </c>
    </row>
    <row r="66" spans="2:13" x14ac:dyDescent="0.25">
      <c r="B66" s="2" t="s">
        <v>10</v>
      </c>
      <c r="C66" s="11" t="s">
        <v>170</v>
      </c>
      <c r="D66" s="11" t="s">
        <v>73</v>
      </c>
      <c r="E66" s="4">
        <f t="shared" si="2"/>
        <v>0</v>
      </c>
      <c r="F66" s="5">
        <f>IFERROR(VLOOKUP(_xlfn.CONCAT(C66,"-",$B$4,"-",$F$6),Colocações!$A:$G,7,FALSE),"0")</f>
        <v>0</v>
      </c>
      <c r="G66" s="5" t="str">
        <f>IFERROR(VLOOKUP(_xlfn.CONCAT(C66,"-",$B$4,"-",$G$6),Colocações!$A:$G,7,FALSE),"0")</f>
        <v>0</v>
      </c>
      <c r="H66" s="5" t="str">
        <f>IFERROR(VLOOKUP(_xlfn.CONCAT(C66,"-",$B$4,"-",$H$6),Colocações!$A:$G,7,FALSE),"0")</f>
        <v>0</v>
      </c>
      <c r="I66" s="5" t="str">
        <f>IFERROR(VLOOKUP(_xlfn.CONCAT(C66,"-",$B$4,"-",$I$6),Colocações!$A:$G,7,FALSE),"0")</f>
        <v>0</v>
      </c>
      <c r="J66" s="5" t="str">
        <f>IFERROR(VLOOKUP(_xlfn.CONCAT(C66,"-",$B$4,"-",$J$6),Colocações!$A:$G,7,FALSE),"0")</f>
        <v>0</v>
      </c>
      <c r="K66" s="5" t="str">
        <f>IFERROR(VLOOKUP(_xlfn.CONCAT(C66,"-",$B$4,"-",$K$6),Colocações!$A:$G,7,FALSE),"0")</f>
        <v>0</v>
      </c>
      <c r="L66" s="5" t="str">
        <f>IFERROR(VLOOKUP(_xlfn.CONCAT(C66,"-",$B$4,"-",$L$6),Colocações!$A:$G,7,FALSE),"0")</f>
        <v>0</v>
      </c>
      <c r="M66" s="7">
        <f t="shared" si="3"/>
        <v>0</v>
      </c>
    </row>
  </sheetData>
  <sheetCalcPr fullCalcOnLoad="1"/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tabSelected="1" workbookViewId="0">
      <selection activeCell="F15" sqref="F15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2.5703125" style="1" customWidth="1"/>
    <col min="4" max="4" width="13.28515625" style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21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5" t="s">
        <v>22</v>
      </c>
      <c r="G6" s="5" t="s">
        <v>242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11" t="s">
        <v>19</v>
      </c>
      <c r="D7" s="11" t="s">
        <v>20</v>
      </c>
      <c r="E7" s="4">
        <f>SUM(F7:L7)-M7</f>
        <v>200</v>
      </c>
      <c r="F7" s="5">
        <f>IFERROR(VLOOKUP(_xlfn.CONCAT(C7,"-",$B$4,"-",$F$6),Colocações!$A:$G,7,FALSE),"0")</f>
        <v>200</v>
      </c>
      <c r="G7" s="5" t="str">
        <f>IFERROR(VLOOKUP(_xlfn.CONCAT(C7,"-",$B$4,"-",$G$6),Colocações!$A:$G,7,FALSE),"0")</f>
        <v>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11" t="s">
        <v>23</v>
      </c>
      <c r="D8" s="11" t="s">
        <v>20</v>
      </c>
      <c r="E8" s="4">
        <f>SUM(F8:L8)-M8</f>
        <v>160</v>
      </c>
      <c r="F8" s="5">
        <f>IFERROR(VLOOKUP(_xlfn.CONCAT(C8,"-",$B$4,"-",$F$6),Colocações!$A:$G,7,FALSE),"0")</f>
        <v>160</v>
      </c>
      <c r="G8" s="5" t="str">
        <f>IFERROR(VLOOKUP(_xlfn.CONCAT(C8,"-",$B$4,"-",$G$6),Colocações!$A:$G,7,FALSE),"0")</f>
        <v>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11" t="s">
        <v>24</v>
      </c>
      <c r="D9" s="11" t="s">
        <v>20</v>
      </c>
      <c r="E9" s="4">
        <f>SUM(F9:L9)-M9</f>
        <v>120</v>
      </c>
      <c r="F9" s="5">
        <f>IFERROR(VLOOKUP(_xlfn.CONCAT(C9,"-",$B$4,"-",$F$6),Colocações!$A:$G,7,FALSE),"0")</f>
        <v>120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3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3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sheetCalcPr fullCalcOnLoad="1"/>
  <mergeCells count="1">
    <mergeCell ref="B4:M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workbookViewId="0">
      <selection activeCell="B10" sqref="B10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2.5703125" style="1" customWidth="1"/>
    <col min="4" max="4" width="21" style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28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5" t="s">
        <v>22</v>
      </c>
      <c r="G6" s="5" t="s">
        <v>15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11" t="s">
        <v>26</v>
      </c>
      <c r="D7" s="11" t="s">
        <v>27</v>
      </c>
      <c r="E7" s="4">
        <f>SUM(F7:L7)-M7</f>
        <v>200</v>
      </c>
      <c r="F7" s="5">
        <f>IFERROR(VLOOKUP(_xlfn.CONCAT(C7,"-",$B$4,"-",$F$6),Colocações!$A:$G,7,FALSE),"0")</f>
        <v>200</v>
      </c>
      <c r="G7" s="5" t="str">
        <f>IFERROR(VLOOKUP(_xlfn.CONCAT(C7,"-",$B$4,"-",$G$6),Colocações!$A:$G,7,FALSE),"0")</f>
        <v>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11" t="s">
        <v>29</v>
      </c>
      <c r="D8" s="11" t="s">
        <v>30</v>
      </c>
      <c r="E8" s="4">
        <f>SUM(F8:L8)-M8</f>
        <v>160</v>
      </c>
      <c r="F8" s="5">
        <f>IFERROR(VLOOKUP(_xlfn.CONCAT(C8,"-",$B$4,"-",$F$6),Colocações!$A:$G,7,FALSE),"0")</f>
        <v>160</v>
      </c>
      <c r="G8" s="5" t="str">
        <f>IFERROR(VLOOKUP(_xlfn.CONCAT(C8,"-",$B$4,"-",$G$6),Colocações!$A:$G,7,FALSE),"0")</f>
        <v>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11" t="s">
        <v>19</v>
      </c>
      <c r="D9" s="11" t="s">
        <v>20</v>
      </c>
      <c r="E9" s="4">
        <f>SUM(F9:L9)-M9</f>
        <v>120</v>
      </c>
      <c r="F9" s="5">
        <f>IFERROR(VLOOKUP(_xlfn.CONCAT(C9,"-",$B$4,"-",$F$6),Colocações!$A:$G,7,FALSE),"0")</f>
        <v>120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7</v>
      </c>
      <c r="C10" s="11" t="s">
        <v>23</v>
      </c>
      <c r="D10" s="11" t="s">
        <v>20</v>
      </c>
      <c r="E10" s="4">
        <f>SUM(F10:L10)-M10</f>
        <v>120</v>
      </c>
      <c r="F10" s="5">
        <f>IFERROR(VLOOKUP(_xlfn.CONCAT(C10,"-",$B$4,"-",$F$6),Colocações!$A:$G,7,FALSE),"0")</f>
        <v>120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3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sheetCalcPr fullCalcOnLoad="1"/>
  <mergeCells count="1">
    <mergeCell ref="B4:M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workbookViewId="0">
      <selection activeCell="B5" sqref="B5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2.5703125" style="1" customWidth="1"/>
    <col min="4" max="4" width="21" style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209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5" t="s">
        <v>22</v>
      </c>
      <c r="G6" s="5" t="s">
        <v>15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11" t="s">
        <v>39</v>
      </c>
      <c r="D7" s="11" t="s">
        <v>30</v>
      </c>
      <c r="E7" s="4">
        <f>SUM(F7:L7)-M7</f>
        <v>200</v>
      </c>
      <c r="F7" s="5">
        <f>IFERROR(VLOOKUP(_xlfn.CONCAT(C7,"-",$B$4,"-",$F$6),Colocações!$A:$G,7,FALSE),"0")</f>
        <v>200</v>
      </c>
      <c r="G7" s="5" t="str">
        <f>IFERROR(VLOOKUP(_xlfn.CONCAT(C7,"-",$B$4,"-",$G$6),Colocações!$A:$G,7,FALSE),"0")</f>
        <v>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11" t="s">
        <v>60</v>
      </c>
      <c r="D8" s="11" t="s">
        <v>61</v>
      </c>
      <c r="E8" s="4">
        <f>SUM(F8:L8)-M8</f>
        <v>160</v>
      </c>
      <c r="F8" s="5">
        <f>IFERROR(VLOOKUP(_xlfn.CONCAT(C8,"-",$B$4,"-",$F$6),Colocações!$A:$G,7,FALSE),"0")</f>
        <v>160</v>
      </c>
      <c r="G8" s="5" t="str">
        <f>IFERROR(VLOOKUP(_xlfn.CONCAT(C8,"-",$B$4,"-",$G$6),Colocações!$A:$G,7,FALSE),"0")</f>
        <v>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11" t="s">
        <v>26</v>
      </c>
      <c r="D9" s="11" t="s">
        <v>27</v>
      </c>
      <c r="E9" s="4">
        <f>SUM(F9:L9)-M9</f>
        <v>120</v>
      </c>
      <c r="F9" s="5">
        <f>IFERROR(VLOOKUP(_xlfn.CONCAT(C9,"-",$B$4,"-",$F$6),Colocações!$A:$G,7,FALSE),"0")</f>
        <v>120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/>
      <c r="C10" s="11"/>
      <c r="D10" s="11"/>
      <c r="E10" s="4">
        <f>SUM(F10:L10)-M10</f>
        <v>0</v>
      </c>
      <c r="F10" s="5" t="str">
        <f>IFERROR(VLOOKUP(_xlfn.CONCAT(C10,"-",$B$4,"-",$F$6),Colocações!$A:$G,7,FALSE),"0")</f>
        <v>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3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sheetCalcPr fullCalcOnLoad="1"/>
  <mergeCells count="1">
    <mergeCell ref="B4:M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workbookViewId="0">
      <selection activeCell="B13" sqref="B13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2.5703125" style="1" customWidth="1"/>
    <col min="4" max="4" width="21" style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172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5" t="s">
        <v>22</v>
      </c>
      <c r="G6" s="5" t="s">
        <v>15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11" t="s">
        <v>38</v>
      </c>
      <c r="D7" s="11" t="s">
        <v>36</v>
      </c>
      <c r="E7" s="4">
        <f>SUM(F7:L7)-M7</f>
        <v>200</v>
      </c>
      <c r="F7" s="5">
        <f>IFERROR(VLOOKUP(_xlfn.CONCAT(C7,"-",$B$4,"-",$F$6),Colocações!$A:$G,7,FALSE),"0")</f>
        <v>200</v>
      </c>
      <c r="G7" s="5" t="str">
        <f>IFERROR(VLOOKUP(_xlfn.CONCAT(C7,"-",$B$4,"-",$G$6),Colocações!$A:$G,7,FALSE),"0")</f>
        <v>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11" t="s">
        <v>58</v>
      </c>
      <c r="D8" s="11" t="s">
        <v>30</v>
      </c>
      <c r="E8" s="4">
        <f t="shared" ref="E8:E12" si="0">SUM(F8:L8)-M8</f>
        <v>160</v>
      </c>
      <c r="F8" s="5">
        <f>IFERROR(VLOOKUP(_xlfn.CONCAT(C8,"-",$B$4,"-",$F$6),Colocações!$A:$G,7,FALSE),"0")</f>
        <v>160</v>
      </c>
      <c r="G8" s="5" t="str">
        <f>IFERROR(VLOOKUP(_xlfn.CONCAT(C8,"-",$B$4,"-",$G$6),Colocações!$A:$G,7,FALSE),"0")</f>
        <v>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 t="shared" ref="M8:M12" si="1">MIN(F8:L8)-MIN(F8:L8)</f>
        <v>0</v>
      </c>
    </row>
    <row r="9" spans="2:13" x14ac:dyDescent="0.25">
      <c r="B9" s="2" t="s">
        <v>7</v>
      </c>
      <c r="C9" s="11" t="s">
        <v>65</v>
      </c>
      <c r="D9" s="11" t="s">
        <v>30</v>
      </c>
      <c r="E9" s="4">
        <f t="shared" si="0"/>
        <v>120</v>
      </c>
      <c r="F9" s="5">
        <f>IFERROR(VLOOKUP(_xlfn.CONCAT(C9,"-",$B$4,"-",$F$6),Colocações!$A:$G,7,FALSE),"0")</f>
        <v>120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 t="shared" si="1"/>
        <v>0</v>
      </c>
    </row>
    <row r="10" spans="2:13" x14ac:dyDescent="0.25">
      <c r="B10" s="2" t="s">
        <v>7</v>
      </c>
      <c r="C10" s="11" t="s">
        <v>62</v>
      </c>
      <c r="D10" s="11" t="s">
        <v>30</v>
      </c>
      <c r="E10" s="4">
        <f t="shared" si="0"/>
        <v>120</v>
      </c>
      <c r="F10" s="5">
        <f>IFERROR(VLOOKUP(_xlfn.CONCAT(C10,"-",$B$4,"-",$F$6),Colocações!$A:$G,7,FALSE),"0")</f>
        <v>120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 t="shared" si="1"/>
        <v>0</v>
      </c>
    </row>
    <row r="11" spans="2:13" x14ac:dyDescent="0.25">
      <c r="B11" s="2" t="s">
        <v>8</v>
      </c>
      <c r="C11" s="11" t="s">
        <v>66</v>
      </c>
      <c r="D11" s="11" t="s">
        <v>30</v>
      </c>
      <c r="E11" s="4">
        <f t="shared" si="0"/>
        <v>60</v>
      </c>
      <c r="F11" s="5">
        <f>IFERROR(VLOOKUP(_xlfn.CONCAT(C11,"-",$B$4,"-",$F$6),Colocações!$A:$G,7,FALSE),"0")</f>
        <v>60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si="1"/>
        <v>0</v>
      </c>
    </row>
    <row r="12" spans="2:13" x14ac:dyDescent="0.25">
      <c r="B12" s="2" t="s">
        <v>8</v>
      </c>
      <c r="C12" s="11" t="s">
        <v>35</v>
      </c>
      <c r="D12" s="11" t="s">
        <v>36</v>
      </c>
      <c r="E12" s="4">
        <f t="shared" si="0"/>
        <v>60</v>
      </c>
      <c r="F12" s="5">
        <f>IFERROR(VLOOKUP(_xlfn.CONCAT(C12,"-",$B$4,"-",$F$6),Colocações!$A:$G,7,FALSE),"0")</f>
        <v>60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 t="shared" si="1"/>
        <v>0</v>
      </c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sheetCalcPr fullCalcOnLoad="1"/>
  <mergeCells count="1">
    <mergeCell ref="B4:M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workbookViewId="0">
      <selection activeCell="B10" sqref="B10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2.5703125" style="1" customWidth="1"/>
    <col min="4" max="4" width="21" style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177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5" t="s">
        <v>22</v>
      </c>
      <c r="G6" s="5" t="s">
        <v>15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11" t="s">
        <v>37</v>
      </c>
      <c r="D7" s="11" t="s">
        <v>20</v>
      </c>
      <c r="E7" s="4">
        <f>SUM(F7:L7)-M7</f>
        <v>200</v>
      </c>
      <c r="F7" s="5">
        <f>IFERROR(VLOOKUP(_xlfn.CONCAT(C7,"-",$B$4,"-",$F$6),Colocações!$A:$G,7,FALSE),"0")</f>
        <v>200</v>
      </c>
      <c r="G7" s="5" t="str">
        <f>IFERROR(VLOOKUP(_xlfn.CONCAT(C7,"-",$B$4,"-",$G$6),Colocações!$A:$G,7,FALSE),"0")</f>
        <v>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11" t="s">
        <v>63</v>
      </c>
      <c r="D8" s="11" t="s">
        <v>20</v>
      </c>
      <c r="E8" s="4">
        <f t="shared" ref="E8:E12" si="0">SUM(F8:L8)-M8</f>
        <v>160</v>
      </c>
      <c r="F8" s="5">
        <f>IFERROR(VLOOKUP(_xlfn.CONCAT(C8,"-",$B$4,"-",$F$6),Colocações!$A:$G,7,FALSE),"0")</f>
        <v>160</v>
      </c>
      <c r="G8" s="5" t="str">
        <f>IFERROR(VLOOKUP(_xlfn.CONCAT(C8,"-",$B$4,"-",$G$6),Colocações!$A:$G,7,FALSE),"0")</f>
        <v>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 t="shared" ref="M8:M12" si="1">MIN(F8:L8)-MIN(F8:L8)</f>
        <v>0</v>
      </c>
    </row>
    <row r="9" spans="2:13" x14ac:dyDescent="0.25">
      <c r="B9" s="2" t="s">
        <v>7</v>
      </c>
      <c r="C9" s="11" t="s">
        <v>67</v>
      </c>
      <c r="D9" s="11" t="s">
        <v>30</v>
      </c>
      <c r="E9" s="4">
        <f t="shared" si="0"/>
        <v>120</v>
      </c>
      <c r="F9" s="5">
        <f>IFERROR(VLOOKUP(_xlfn.CONCAT(C9,"-",$B$4,"-",$F$6),Colocações!$A:$G,7,FALSE),"0")</f>
        <v>120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 t="shared" si="1"/>
        <v>0</v>
      </c>
    </row>
    <row r="10" spans="2:13" x14ac:dyDescent="0.25">
      <c r="B10" s="2" t="s">
        <v>7</v>
      </c>
      <c r="C10" s="11" t="s">
        <v>70</v>
      </c>
      <c r="D10" s="11" t="s">
        <v>20</v>
      </c>
      <c r="E10" s="4">
        <f t="shared" si="0"/>
        <v>120</v>
      </c>
      <c r="F10" s="5">
        <f>IFERROR(VLOOKUP(_xlfn.CONCAT(C10,"-",$B$4,"-",$F$6),Colocações!$A:$G,7,FALSE),"0")</f>
        <v>120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 t="shared" si="1"/>
        <v>0</v>
      </c>
    </row>
    <row r="11" spans="2:13" x14ac:dyDescent="0.25">
      <c r="B11" s="2"/>
      <c r="C11" s="11"/>
      <c r="D11" s="11"/>
      <c r="E11" s="4">
        <f t="shared" si="0"/>
        <v>0</v>
      </c>
      <c r="F11" s="5" t="str">
        <f>IFERROR(VLOOKUP(_xlfn.CONCAT(C11,"-",$B$4,"-",$F$6),Colocações!$A:$G,7,FALSE),"0")</f>
        <v>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si="1"/>
        <v>0</v>
      </c>
    </row>
    <row r="12" spans="2:13" x14ac:dyDescent="0.25">
      <c r="B12" s="2"/>
      <c r="C12" s="11"/>
      <c r="D12" s="11"/>
      <c r="E12" s="4">
        <f t="shared" si="0"/>
        <v>0</v>
      </c>
      <c r="F12" s="5" t="str">
        <f>IFERROR(VLOOKUP(_xlfn.CONCAT(C12,"-",$B$4,"-",$F$6),Colocações!$A:$G,7,FALSE),"0")</f>
        <v>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 t="shared" si="1"/>
        <v>0</v>
      </c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sheetCalcPr fullCalcOnLoad="1"/>
  <mergeCells count="1">
    <mergeCell ref="B4:M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workbookViewId="0">
      <selection activeCell="B10" sqref="B10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2.5703125" style="1" customWidth="1"/>
    <col min="4" max="4" width="21" style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231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5" t="s">
        <v>22</v>
      </c>
      <c r="G6" s="5" t="s">
        <v>15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11" t="s">
        <v>59</v>
      </c>
      <c r="D7" s="11" t="s">
        <v>30</v>
      </c>
      <c r="E7" s="4">
        <f>SUM(F7:L7)-M7</f>
        <v>200</v>
      </c>
      <c r="F7" s="5">
        <f>IFERROR(VLOOKUP(_xlfn.CONCAT(C7,"-",$B$4,"-",$F$6),Colocações!$A:$G,7,FALSE),"0")</f>
        <v>200</v>
      </c>
      <c r="G7" s="5" t="str">
        <f>IFERROR(VLOOKUP(_xlfn.CONCAT(C7,"-",$B$4,"-",$G$6),Colocações!$A:$G,7,FALSE),"0")</f>
        <v>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11" t="s">
        <v>64</v>
      </c>
      <c r="D8" s="11" t="s">
        <v>47</v>
      </c>
      <c r="E8" s="4">
        <f>SUM(F8:L8)-M8</f>
        <v>160</v>
      </c>
      <c r="F8" s="5">
        <f>IFERROR(VLOOKUP(_xlfn.CONCAT(C8,"-",$B$4,"-",$F$6),Colocações!$A:$G,7,FALSE),"0")</f>
        <v>160</v>
      </c>
      <c r="G8" s="5" t="str">
        <f>IFERROR(VLOOKUP(_xlfn.CONCAT(C8,"-",$B$4,"-",$G$6),Colocações!$A:$G,7,FALSE),"0")</f>
        <v>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11" t="s">
        <v>232</v>
      </c>
      <c r="D9" s="11" t="s">
        <v>36</v>
      </c>
      <c r="E9" s="4">
        <f>SUM(F9:L9)-M9</f>
        <v>120</v>
      </c>
      <c r="F9" s="5">
        <f>IFERROR(VLOOKUP(_xlfn.CONCAT(C9,"-",$B$4,"-",$F$6),Colocações!$A:$G,7,FALSE),"0")</f>
        <v>120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7</v>
      </c>
      <c r="C10" s="11" t="s">
        <v>69</v>
      </c>
      <c r="D10" s="11" t="s">
        <v>30</v>
      </c>
      <c r="E10" s="4">
        <f>SUM(F10:L10)-M10</f>
        <v>120</v>
      </c>
      <c r="F10" s="5">
        <f>IFERROR(VLOOKUP(_xlfn.CONCAT(C10,"-",$B$4,"-",$F$6),Colocações!$A:$G,7,FALSE),"0")</f>
        <v>120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3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sheetCalcPr fullCalcOnLoad="1"/>
  <mergeCells count="1">
    <mergeCell ref="B4:M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workbookViewId="0">
      <selection activeCell="B11" sqref="B11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2.5703125" style="1" customWidth="1"/>
    <col min="4" max="4" width="21" style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34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5" t="s">
        <v>22</v>
      </c>
      <c r="G6" s="5" t="s">
        <v>15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11" t="s">
        <v>32</v>
      </c>
      <c r="D7" s="11" t="s">
        <v>33</v>
      </c>
      <c r="E7" s="4">
        <f>SUM(F7:L7)-M7</f>
        <v>200</v>
      </c>
      <c r="F7" s="5">
        <f>IFERROR(VLOOKUP(_xlfn.CONCAT(C7,"-",$B$4,"-",$F$6),Colocações!$A:$G,7,FALSE),"0")</f>
        <v>200</v>
      </c>
      <c r="G7" s="5" t="str">
        <f>IFERROR(VLOOKUP(_xlfn.CONCAT(C7,"-",$B$4,"-",$G$6),Colocações!$A:$G,7,FALSE),"0")</f>
        <v>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11" t="s">
        <v>35</v>
      </c>
      <c r="D8" s="11" t="s">
        <v>36</v>
      </c>
      <c r="E8" s="4">
        <f>SUM(F8:L8)-M8</f>
        <v>160</v>
      </c>
      <c r="F8" s="5">
        <f>IFERROR(VLOOKUP(_xlfn.CONCAT(C8,"-",$B$4,"-",$F$6),Colocações!$A:$G,7,FALSE),"0")</f>
        <v>160</v>
      </c>
      <c r="G8" s="5" t="str">
        <f>IFERROR(VLOOKUP(_xlfn.CONCAT(C8,"-",$B$4,"-",$G$6),Colocações!$A:$G,7,FALSE),"0")</f>
        <v>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11" t="s">
        <v>37</v>
      </c>
      <c r="D9" s="11" t="s">
        <v>20</v>
      </c>
      <c r="E9" s="4">
        <f>SUM(F9:L9)-M9</f>
        <v>120</v>
      </c>
      <c r="F9" s="5">
        <f>IFERROR(VLOOKUP(_xlfn.CONCAT(C9,"-",$B$4,"-",$F$6),Colocações!$A:$G,7,FALSE),"0")</f>
        <v>120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7</v>
      </c>
      <c r="C10" s="11" t="s">
        <v>38</v>
      </c>
      <c r="D10" s="11" t="s">
        <v>36</v>
      </c>
      <c r="E10" s="4">
        <f t="shared" ref="E10:E11" si="0">SUM(F10:L10)-M10</f>
        <v>120</v>
      </c>
      <c r="F10" s="5">
        <f>IFERROR(VLOOKUP(_xlfn.CONCAT(C10,"-",$B$4,"-",$F$6),Colocações!$A:$G,7,FALSE),"0")</f>
        <v>120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 t="shared" ref="M10:M11" si="1">MIN(F10:L10)-MIN(F10:L10)</f>
        <v>0</v>
      </c>
    </row>
    <row r="11" spans="2:13" x14ac:dyDescent="0.25">
      <c r="B11" s="2" t="s">
        <v>8</v>
      </c>
      <c r="C11" s="11" t="s">
        <v>39</v>
      </c>
      <c r="D11" s="11" t="s">
        <v>30</v>
      </c>
      <c r="E11" s="4">
        <f t="shared" si="0"/>
        <v>60</v>
      </c>
      <c r="F11" s="5">
        <f>IFERROR(VLOOKUP(_xlfn.CONCAT(C11,"-",$B$4,"-",$F$6),Colocações!$A:$G,7,FALSE),"0")</f>
        <v>60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si="1"/>
        <v>0</v>
      </c>
    </row>
    <row r="12" spans="2:13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sheetCalcPr fullCalcOnLoad="1"/>
  <mergeCells count="1">
    <mergeCell ref="B4:M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21</vt:i4>
      </vt:variant>
    </vt:vector>
  </HeadingPairs>
  <TitlesOfParts>
    <vt:vector size="21" baseType="lpstr">
      <vt:lpstr>Colocações</vt:lpstr>
      <vt:lpstr>Base</vt:lpstr>
      <vt:lpstr>SUB-11_Feminino</vt:lpstr>
      <vt:lpstr>SUB-13_Feminino</vt:lpstr>
      <vt:lpstr>SUB-15_Feminino</vt:lpstr>
      <vt:lpstr>Adulto_Feminino</vt:lpstr>
      <vt:lpstr>Lady-30_Feminino</vt:lpstr>
      <vt:lpstr>Veterano-50_Feminino</vt:lpstr>
      <vt:lpstr>Absoluto-B_Feminino</vt:lpstr>
      <vt:lpstr>Absoluto-D_Feminino</vt:lpstr>
      <vt:lpstr>SUB-09_Masculino</vt:lpstr>
      <vt:lpstr>SUB-11_Masculino</vt:lpstr>
      <vt:lpstr>SUB-13_Masculino</vt:lpstr>
      <vt:lpstr>SUB-15_Masculino</vt:lpstr>
      <vt:lpstr>SUB-19_Masculino</vt:lpstr>
      <vt:lpstr>SUB-21_Masculino</vt:lpstr>
      <vt:lpstr>Adulto_Masculino</vt:lpstr>
      <vt:lpstr>Absoluto-B_Masculino</vt:lpstr>
      <vt:lpstr>Absoluto-D_Masculino</vt:lpstr>
      <vt:lpstr>Absoluto-E_Masculino</vt:lpstr>
      <vt:lpstr>Absoluto-F_Masculino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Bandeira</dc:creator>
  <cp:lastModifiedBy>User</cp:lastModifiedBy>
  <dcterms:created xsi:type="dcterms:W3CDTF">2024-08-17T21:38:11Z</dcterms:created>
  <dcterms:modified xsi:type="dcterms:W3CDTF">2025-03-27T17:41:34Z</dcterms:modified>
</cp:coreProperties>
</file>