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Personal\Federação\"/>
    </mc:Choice>
  </mc:AlternateContent>
  <xr:revisionPtr revIDLastSave="0" documentId="13_ncr:1_{86413560-510F-413F-AA33-6C00536B32B2}" xr6:coauthVersionLast="47" xr6:coauthVersionMax="47" xr10:uidLastSave="{00000000-0000-0000-0000-000000000000}"/>
  <bookViews>
    <workbookView xWindow="-28920" yWindow="1185" windowWidth="29040" windowHeight="15840" tabRatio="751" activeTab="5" xr2:uid="{00000000-000D-0000-FFFF-FFFF00000000}"/>
  </bookViews>
  <sheets>
    <sheet name="Super Pré-Mirim Feminino" sheetId="1" r:id="rId1"/>
    <sheet name="Mirim Feminino" sheetId="2" r:id="rId2"/>
    <sheet name="Infantil_Feminino" sheetId="19" r:id="rId3"/>
    <sheet name="Juvenil_Feminino" sheetId="3" r:id="rId4"/>
    <sheet name="Juventude_Feminino" sheetId="4" r:id="rId5"/>
    <sheet name="Absoluto_Feminino" sheetId="5" r:id="rId6"/>
    <sheet name="LADY" sheetId="21" r:id="rId7"/>
    <sheet name="Veterano_40_Feminino" sheetId="20" r:id="rId8"/>
    <sheet name="Pré-Mirim_Masculino" sheetId="6" r:id="rId9"/>
    <sheet name="Super Pré-Mirim_Masculino" sheetId="7" r:id="rId10"/>
    <sheet name="Mirim_Masculino" sheetId="8" r:id="rId11"/>
    <sheet name="Infantil_Masculino" sheetId="9" r:id="rId12"/>
    <sheet name="Juvenil_Masculino" sheetId="10" r:id="rId13"/>
    <sheet name="Juventude_Masculino" sheetId="11" r:id="rId14"/>
    <sheet name="Absoluto_B_Masculino" sheetId="12" r:id="rId15"/>
    <sheet name="Absoluto_F_Masculino" sheetId="13" r:id="rId16"/>
    <sheet name="Sênior_Masculino" sheetId="14" r:id="rId17"/>
    <sheet name="Veterano_40_Masculino" sheetId="15" r:id="rId18"/>
    <sheet name="Veterano_50_Masculino" sheetId="16" r:id="rId19"/>
    <sheet name="Veterano_60_Masculino" sheetId="17" r:id="rId20"/>
    <sheet name="Veterano_70_Masculino" sheetId="18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2" i="17" l="1"/>
  <c r="L10" i="17"/>
  <c r="L8" i="17"/>
  <c r="L7" i="17"/>
  <c r="L16" i="16"/>
  <c r="L13" i="16"/>
  <c r="L11" i="16"/>
  <c r="L9" i="16"/>
  <c r="L7" i="16"/>
  <c r="L8" i="16"/>
  <c r="K24" i="15"/>
  <c r="N24" i="15"/>
  <c r="E24" i="15" s="1"/>
  <c r="K25" i="15"/>
  <c r="N25" i="15" s="1"/>
  <c r="E25" i="15" s="1"/>
  <c r="I26" i="15"/>
  <c r="N26" i="15" s="1"/>
  <c r="E26" i="15" s="1"/>
  <c r="L11" i="15"/>
  <c r="L16" i="15"/>
  <c r="L22" i="15"/>
  <c r="L20" i="15"/>
  <c r="L23" i="15"/>
  <c r="N23" i="15" s="1"/>
  <c r="E23" i="15" s="1"/>
  <c r="L8" i="15"/>
  <c r="L9" i="15"/>
  <c r="L7" i="15"/>
  <c r="L10" i="14"/>
  <c r="L9" i="14"/>
  <c r="L14" i="14"/>
  <c r="N14" i="14" s="1"/>
  <c r="E14" i="14" s="1"/>
  <c r="N21" i="14"/>
  <c r="E21" i="14" s="1"/>
  <c r="N22" i="14"/>
  <c r="E22" i="14" s="1"/>
  <c r="N23" i="14"/>
  <c r="E23" i="14" s="1"/>
  <c r="N24" i="14"/>
  <c r="E24" i="14" s="1"/>
  <c r="N25" i="14"/>
  <c r="E25" i="14" s="1"/>
  <c r="N26" i="14"/>
  <c r="E26" i="14" s="1"/>
  <c r="N27" i="14"/>
  <c r="E27" i="14" s="1"/>
  <c r="N28" i="14"/>
  <c r="E28" i="14" s="1"/>
  <c r="N29" i="14"/>
  <c r="E29" i="14" s="1"/>
  <c r="N30" i="14"/>
  <c r="E30" i="14" s="1"/>
  <c r="L7" i="14"/>
  <c r="L37" i="13"/>
  <c r="N37" i="13" s="1"/>
  <c r="E37" i="13" s="1"/>
  <c r="L21" i="13"/>
  <c r="L22" i="13"/>
  <c r="L28" i="13"/>
  <c r="N28" i="13" s="1"/>
  <c r="E28" i="13" s="1"/>
  <c r="L12" i="13"/>
  <c r="L10" i="13"/>
  <c r="L14" i="13"/>
  <c r="L9" i="13"/>
  <c r="L48" i="12"/>
  <c r="N48" i="12" s="1"/>
  <c r="E48" i="12" s="1"/>
  <c r="L19" i="12"/>
  <c r="L47" i="12"/>
  <c r="N47" i="12" s="1"/>
  <c r="E47" i="12" s="1"/>
  <c r="L11" i="12"/>
  <c r="L10" i="12"/>
  <c r="L18" i="12"/>
  <c r="L20" i="12"/>
  <c r="N20" i="12" s="1"/>
  <c r="E20" i="12" s="1"/>
  <c r="N26" i="12"/>
  <c r="E26" i="12" s="1"/>
  <c r="N27" i="12"/>
  <c r="E27" i="12" s="1"/>
  <c r="N28" i="12"/>
  <c r="E28" i="12" s="1"/>
  <c r="N29" i="12"/>
  <c r="E29" i="12" s="1"/>
  <c r="N30" i="12"/>
  <c r="E30" i="12" s="1"/>
  <c r="N31" i="12"/>
  <c r="E31" i="12" s="1"/>
  <c r="N32" i="12"/>
  <c r="E32" i="12" s="1"/>
  <c r="N33" i="12"/>
  <c r="E33" i="12" s="1"/>
  <c r="N34" i="12"/>
  <c r="E34" i="12" s="1"/>
  <c r="N35" i="12"/>
  <c r="E35" i="12" s="1"/>
  <c r="N36" i="12"/>
  <c r="E36" i="12" s="1"/>
  <c r="N37" i="12"/>
  <c r="E37" i="12" s="1"/>
  <c r="N38" i="12"/>
  <c r="E38" i="12" s="1"/>
  <c r="N39" i="12"/>
  <c r="E39" i="12" s="1"/>
  <c r="N40" i="12"/>
  <c r="E40" i="12" s="1"/>
  <c r="N41" i="12"/>
  <c r="E41" i="12" s="1"/>
  <c r="N42" i="12"/>
  <c r="E42" i="12" s="1"/>
  <c r="N43" i="12"/>
  <c r="E43" i="12" s="1"/>
  <c r="N44" i="12"/>
  <c r="E44" i="12" s="1"/>
  <c r="N45" i="12"/>
  <c r="E45" i="12" s="1"/>
  <c r="N46" i="12"/>
  <c r="E46" i="12" s="1"/>
  <c r="L9" i="12"/>
  <c r="L10" i="11"/>
  <c r="L8" i="11"/>
  <c r="L14" i="11"/>
  <c r="N14" i="11" s="1"/>
  <c r="E14" i="11" s="1"/>
  <c r="L7" i="11"/>
  <c r="L12" i="10"/>
  <c r="L11" i="10"/>
  <c r="L10" i="10"/>
  <c r="L9" i="10"/>
  <c r="L8" i="10"/>
  <c r="L7" i="10"/>
  <c r="L20" i="9"/>
  <c r="N20" i="9"/>
  <c r="E20" i="9" s="1"/>
  <c r="L14" i="9"/>
  <c r="L16" i="9"/>
  <c r="L17" i="9"/>
  <c r="L10" i="9"/>
  <c r="L9" i="9"/>
  <c r="L8" i="9"/>
  <c r="L7" i="9"/>
  <c r="L9" i="8"/>
  <c r="L12" i="8"/>
  <c r="L14" i="8"/>
  <c r="L11" i="8"/>
  <c r="L8" i="8"/>
  <c r="L7" i="8"/>
  <c r="L20" i="7"/>
  <c r="N20" i="7" s="1"/>
  <c r="E20" i="7" s="1"/>
  <c r="L9" i="7"/>
  <c r="L12" i="7"/>
  <c r="L15" i="7"/>
  <c r="N15" i="7" s="1"/>
  <c r="E15" i="7" s="1"/>
  <c r="L14" i="7"/>
  <c r="N14" i="7" s="1"/>
  <c r="L7" i="7"/>
  <c r="L8" i="7"/>
  <c r="L11" i="6"/>
  <c r="L8" i="6"/>
  <c r="L7" i="6"/>
  <c r="L9" i="20"/>
  <c r="L8" i="20"/>
  <c r="L7" i="20"/>
  <c r="L10" i="5"/>
  <c r="L9" i="5"/>
  <c r="L13" i="5"/>
  <c r="L8" i="5"/>
  <c r="L7" i="5"/>
  <c r="L9" i="4"/>
  <c r="L7" i="4"/>
  <c r="L8" i="4"/>
  <c r="L9" i="3"/>
  <c r="L8" i="3"/>
  <c r="L12" i="3"/>
  <c r="L10" i="3"/>
  <c r="N11" i="19"/>
  <c r="E11" i="19" s="1"/>
  <c r="L11" i="19"/>
  <c r="L9" i="19"/>
  <c r="L8" i="19"/>
  <c r="K13" i="17"/>
  <c r="H13" i="17"/>
  <c r="K9" i="17"/>
  <c r="H9" i="17"/>
  <c r="F9" i="17"/>
  <c r="N9" i="17" s="1"/>
  <c r="E9" i="17" s="1"/>
  <c r="K8" i="17"/>
  <c r="K7" i="17"/>
  <c r="K15" i="16"/>
  <c r="F15" i="16"/>
  <c r="K11" i="16"/>
  <c r="J11" i="16"/>
  <c r="I11" i="16"/>
  <c r="H11" i="16"/>
  <c r="F11" i="16"/>
  <c r="K12" i="16"/>
  <c r="H12" i="16"/>
  <c r="G12" i="16"/>
  <c r="F12" i="16"/>
  <c r="K9" i="16"/>
  <c r="K10" i="16"/>
  <c r="K7" i="16"/>
  <c r="K8" i="16"/>
  <c r="K18" i="15"/>
  <c r="J18" i="15"/>
  <c r="K19" i="15"/>
  <c r="N19" i="15" s="1"/>
  <c r="E19" i="15" s="1"/>
  <c r="K17" i="15"/>
  <c r="N17" i="15" s="1"/>
  <c r="K9" i="15"/>
  <c r="K13" i="15"/>
  <c r="H13" i="15"/>
  <c r="F13" i="15"/>
  <c r="K7" i="15"/>
  <c r="K12" i="11"/>
  <c r="N12" i="11" s="1"/>
  <c r="E12" i="11" s="1"/>
  <c r="K9" i="11"/>
  <c r="N9" i="11" s="1"/>
  <c r="E9" i="11" s="1"/>
  <c r="K11" i="11"/>
  <c r="I11" i="11"/>
  <c r="K15" i="10"/>
  <c r="F15" i="10"/>
  <c r="K14" i="10"/>
  <c r="I14" i="10"/>
  <c r="K12" i="10"/>
  <c r="K13" i="10"/>
  <c r="K11" i="10"/>
  <c r="K10" i="10"/>
  <c r="K13" i="3"/>
  <c r="J13" i="3"/>
  <c r="N13" i="3" s="1"/>
  <c r="E13" i="3" s="1"/>
  <c r="K10" i="3"/>
  <c r="J10" i="3"/>
  <c r="K9" i="3"/>
  <c r="K7" i="3"/>
  <c r="K9" i="10"/>
  <c r="K8" i="10"/>
  <c r="K14" i="9"/>
  <c r="N14" i="9" s="1"/>
  <c r="E14" i="9" s="1"/>
  <c r="I8" i="9"/>
  <c r="K15" i="9"/>
  <c r="K13" i="9"/>
  <c r="K12" i="9"/>
  <c r="K11" i="9"/>
  <c r="K10" i="9"/>
  <c r="K9" i="9"/>
  <c r="K7" i="9"/>
  <c r="K13" i="8"/>
  <c r="F13" i="8"/>
  <c r="K10" i="8"/>
  <c r="K8" i="8"/>
  <c r="K13" i="7"/>
  <c r="H13" i="7"/>
  <c r="K10" i="7"/>
  <c r="F10" i="7"/>
  <c r="N10" i="7" s="1"/>
  <c r="E10" i="7" s="1"/>
  <c r="K9" i="7"/>
  <c r="K7" i="7"/>
  <c r="K10" i="6"/>
  <c r="H10" i="6"/>
  <c r="N10" i="6" s="1"/>
  <c r="E10" i="6" s="1"/>
  <c r="K8" i="6"/>
  <c r="K7" i="6"/>
  <c r="N13" i="14"/>
  <c r="E13" i="14" s="1"/>
  <c r="K13" i="14"/>
  <c r="F13" i="14"/>
  <c r="K11" i="14"/>
  <c r="J11" i="14"/>
  <c r="I11" i="14"/>
  <c r="H11" i="14"/>
  <c r="G11" i="14"/>
  <c r="F11" i="14"/>
  <c r="K10" i="14"/>
  <c r="J10" i="14"/>
  <c r="I10" i="14"/>
  <c r="H10" i="14"/>
  <c r="K9" i="14"/>
  <c r="K7" i="14"/>
  <c r="K10" i="21"/>
  <c r="K9" i="21"/>
  <c r="K8" i="21"/>
  <c r="K7" i="21"/>
  <c r="K20" i="13"/>
  <c r="I20" i="13"/>
  <c r="K16" i="13"/>
  <c r="H16" i="13"/>
  <c r="N16" i="13" s="1"/>
  <c r="E16" i="13" s="1"/>
  <c r="J10" i="13"/>
  <c r="I10" i="13"/>
  <c r="H10" i="13"/>
  <c r="G10" i="13"/>
  <c r="K21" i="13"/>
  <c r="K23" i="13"/>
  <c r="N23" i="13" s="1"/>
  <c r="E23" i="13" s="1"/>
  <c r="K12" i="13"/>
  <c r="N9" i="2"/>
  <c r="N8" i="2"/>
  <c r="N7" i="2"/>
  <c r="N8" i="1"/>
  <c r="N9" i="1"/>
  <c r="N7" i="1"/>
  <c r="K19" i="12"/>
  <c r="I19" i="12"/>
  <c r="K14" i="12"/>
  <c r="F14" i="12"/>
  <c r="K13" i="12"/>
  <c r="I13" i="12"/>
  <c r="G13" i="12"/>
  <c r="K9" i="12"/>
  <c r="I9" i="12"/>
  <c r="H9" i="12"/>
  <c r="K12" i="12"/>
  <c r="H12" i="12"/>
  <c r="K22" i="12"/>
  <c r="N22" i="12" s="1"/>
  <c r="E22" i="12" s="1"/>
  <c r="K21" i="12"/>
  <c r="K8" i="12"/>
  <c r="N15" i="12"/>
  <c r="N16" i="12"/>
  <c r="K15" i="5"/>
  <c r="G15" i="5"/>
  <c r="K14" i="5"/>
  <c r="F14" i="5"/>
  <c r="N14" i="5" s="1"/>
  <c r="K8" i="5"/>
  <c r="J8" i="5"/>
  <c r="K7" i="5"/>
  <c r="N13" i="17" l="1"/>
  <c r="E13" i="17" s="1"/>
  <c r="N21" i="13"/>
  <c r="E21" i="13" s="1"/>
  <c r="N12" i="13"/>
  <c r="E12" i="13" s="1"/>
  <c r="N20" i="13"/>
  <c r="E20" i="13" s="1"/>
  <c r="N11" i="11"/>
  <c r="N13" i="7"/>
  <c r="E13" i="7" s="1"/>
  <c r="E14" i="7"/>
  <c r="N8" i="5"/>
  <c r="E8" i="5" s="1"/>
  <c r="N15" i="5"/>
  <c r="N18" i="15"/>
  <c r="E18" i="15" s="1"/>
  <c r="N15" i="16"/>
  <c r="E15" i="16" s="1"/>
  <c r="N15" i="10"/>
  <c r="E15" i="10" s="1"/>
  <c r="E15" i="5"/>
  <c r="N19" i="12"/>
  <c r="E19" i="12" s="1"/>
  <c r="N13" i="8"/>
  <c r="E13" i="8" s="1"/>
  <c r="N11" i="16"/>
  <c r="E11" i="16" s="1"/>
  <c r="N12" i="16"/>
  <c r="E12" i="16" s="1"/>
  <c r="N13" i="15"/>
  <c r="E13" i="15" s="1"/>
  <c r="E17" i="15"/>
  <c r="E11" i="11"/>
  <c r="N14" i="10"/>
  <c r="E14" i="10" s="1"/>
  <c r="N10" i="3"/>
  <c r="E10" i="3" s="1"/>
  <c r="N10" i="14"/>
  <c r="E10" i="14" s="1"/>
  <c r="N11" i="14"/>
  <c r="E11" i="14" s="1"/>
  <c r="N10" i="13"/>
  <c r="E10" i="13" s="1"/>
  <c r="E14" i="5"/>
  <c r="N14" i="12"/>
  <c r="E14" i="12" s="1"/>
  <c r="N9" i="12"/>
  <c r="E9" i="12" s="1"/>
  <c r="N12" i="12"/>
  <c r="E12" i="12" s="1"/>
  <c r="N13" i="12"/>
  <c r="E13" i="12" s="1"/>
  <c r="G15" i="13"/>
  <c r="F15" i="13"/>
  <c r="J11" i="9"/>
  <c r="I11" i="9"/>
  <c r="H11" i="9"/>
  <c r="G11" i="9"/>
  <c r="F11" i="9"/>
  <c r="H13" i="5"/>
  <c r="J12" i="5"/>
  <c r="N12" i="5" s="1"/>
  <c r="J15" i="3"/>
  <c r="J9" i="6"/>
  <c r="J8" i="6"/>
  <c r="J7" i="6"/>
  <c r="J7" i="7"/>
  <c r="I7" i="7"/>
  <c r="H7" i="7"/>
  <c r="G7" i="7"/>
  <c r="J11" i="7"/>
  <c r="N11" i="7" s="1"/>
  <c r="J9" i="7"/>
  <c r="J8" i="7"/>
  <c r="J14" i="8"/>
  <c r="N14" i="8" s="1"/>
  <c r="I16" i="8"/>
  <c r="N16" i="8" s="1"/>
  <c r="E16" i="8" s="1"/>
  <c r="J12" i="8"/>
  <c r="I12" i="8"/>
  <c r="J11" i="8"/>
  <c r="I11" i="8"/>
  <c r="J8" i="8"/>
  <c r="G8" i="8"/>
  <c r="F8" i="8"/>
  <c r="J9" i="8"/>
  <c r="J7" i="8"/>
  <c r="J9" i="9"/>
  <c r="J10" i="9"/>
  <c r="J7" i="9"/>
  <c r="J8" i="9"/>
  <c r="J30" i="13"/>
  <c r="N30" i="13" s="1"/>
  <c r="J31" i="13"/>
  <c r="J32" i="13"/>
  <c r="N32" i="13" s="1"/>
  <c r="J29" i="13"/>
  <c r="J26" i="13"/>
  <c r="J25" i="13"/>
  <c r="J13" i="13"/>
  <c r="H11" i="13"/>
  <c r="G11" i="13"/>
  <c r="J8" i="13"/>
  <c r="J7" i="13"/>
  <c r="N11" i="9" l="1"/>
  <c r="N8" i="8"/>
  <c r="E8" i="8" s="1"/>
  <c r="E11" i="9"/>
  <c r="N13" i="5"/>
  <c r="E13" i="5" s="1"/>
  <c r="N15" i="3"/>
  <c r="E15" i="3" s="1"/>
  <c r="N11" i="8"/>
  <c r="E11" i="8" s="1"/>
  <c r="N12" i="8"/>
  <c r="E12" i="8" s="1"/>
  <c r="N7" i="7"/>
  <c r="E7" i="7" s="1"/>
  <c r="E11" i="7"/>
  <c r="N11" i="13"/>
  <c r="E11" i="13" s="1"/>
  <c r="N26" i="13"/>
  <c r="E26" i="13" s="1"/>
  <c r="N15" i="13"/>
  <c r="E15" i="13" s="1"/>
  <c r="E32" i="13"/>
  <c r="N31" i="13"/>
  <c r="E31" i="13" s="1"/>
  <c r="N13" i="13"/>
  <c r="E13" i="13" s="1"/>
  <c r="E30" i="13"/>
  <c r="N25" i="13"/>
  <c r="E25" i="13" s="1"/>
  <c r="N29" i="13"/>
  <c r="E29" i="13" s="1"/>
  <c r="J12" i="14"/>
  <c r="J9" i="14"/>
  <c r="J19" i="14"/>
  <c r="N19" i="14" s="1"/>
  <c r="E19" i="14" s="1"/>
  <c r="J15" i="14"/>
  <c r="N15" i="14" s="1"/>
  <c r="E15" i="14" s="1"/>
  <c r="J7" i="14"/>
  <c r="J8" i="14"/>
  <c r="I8" i="14"/>
  <c r="J15" i="15"/>
  <c r="I15" i="15"/>
  <c r="H15" i="15"/>
  <c r="J12" i="15"/>
  <c r="F12" i="15"/>
  <c r="N12" i="15" s="1"/>
  <c r="J8" i="15"/>
  <c r="J7" i="15"/>
  <c r="J7" i="17"/>
  <c r="J12" i="10"/>
  <c r="I12" i="10"/>
  <c r="J9" i="10"/>
  <c r="J10" i="10"/>
  <c r="J8" i="10"/>
  <c r="J7" i="10"/>
  <c r="I7" i="10"/>
  <c r="J10" i="11"/>
  <c r="N10" i="11" s="1"/>
  <c r="E10" i="11" s="1"/>
  <c r="J16" i="11"/>
  <c r="N16" i="11" s="1"/>
  <c r="J7" i="11"/>
  <c r="I10" i="12"/>
  <c r="H10" i="12"/>
  <c r="G10" i="12"/>
  <c r="F10" i="12"/>
  <c r="J7" i="12"/>
  <c r="I12" i="4"/>
  <c r="N12" i="4" s="1"/>
  <c r="E12" i="4" s="1"/>
  <c r="J8" i="4"/>
  <c r="G8" i="4"/>
  <c r="N8" i="4" s="1"/>
  <c r="E8" i="4" s="1"/>
  <c r="J10" i="4"/>
  <c r="J9" i="4"/>
  <c r="J7" i="4"/>
  <c r="J11" i="4"/>
  <c r="N11" i="4" s="1"/>
  <c r="E11" i="4" s="1"/>
  <c r="J8" i="3"/>
  <c r="I8" i="3"/>
  <c r="H8" i="3"/>
  <c r="G8" i="3"/>
  <c r="F8" i="3"/>
  <c r="G14" i="3"/>
  <c r="N14" i="3" s="1"/>
  <c r="E14" i="3" s="1"/>
  <c r="J12" i="3"/>
  <c r="J11" i="3"/>
  <c r="J9" i="3"/>
  <c r="J7" i="3"/>
  <c r="J8" i="19"/>
  <c r="J7" i="19"/>
  <c r="J7" i="21"/>
  <c r="J11" i="5"/>
  <c r="I11" i="5"/>
  <c r="G11" i="5"/>
  <c r="E12" i="5"/>
  <c r="J7" i="5"/>
  <c r="I7" i="5"/>
  <c r="N11" i="5" l="1"/>
  <c r="E11" i="5" s="1"/>
  <c r="N15" i="15"/>
  <c r="E15" i="15" s="1"/>
  <c r="E16" i="11"/>
  <c r="N12" i="10"/>
  <c r="E12" i="10" s="1"/>
  <c r="N12" i="3"/>
  <c r="E12" i="3" s="1"/>
  <c r="N8" i="3"/>
  <c r="E8" i="3" s="1"/>
  <c r="N10" i="12"/>
  <c r="E10" i="12" s="1"/>
  <c r="E12" i="15"/>
  <c r="J8" i="18"/>
  <c r="N8" i="18" s="1"/>
  <c r="J7" i="18"/>
  <c r="N7" i="18" s="1"/>
  <c r="J14" i="16" l="1"/>
  <c r="I14" i="16"/>
  <c r="J7" i="16"/>
  <c r="I7" i="16"/>
  <c r="H7" i="16"/>
  <c r="G7" i="16"/>
  <c r="F7" i="16"/>
  <c r="J13" i="16"/>
  <c r="J9" i="16"/>
  <c r="J8" i="16"/>
  <c r="N7" i="16" l="1"/>
  <c r="E7" i="16" s="1"/>
  <c r="N14" i="16"/>
  <c r="E14" i="16" s="1"/>
  <c r="I12" i="7"/>
  <c r="N12" i="7" s="1"/>
  <c r="E12" i="7" s="1"/>
  <c r="I9" i="19"/>
  <c r="N9" i="19" s="1"/>
  <c r="E9" i="19" s="1"/>
  <c r="I8" i="19"/>
  <c r="I7" i="19"/>
  <c r="I7" i="3"/>
  <c r="H7" i="3"/>
  <c r="F7" i="3"/>
  <c r="I9" i="3"/>
  <c r="I11" i="3"/>
  <c r="I13" i="4"/>
  <c r="I7" i="4"/>
  <c r="G7" i="4"/>
  <c r="F7" i="4"/>
  <c r="N7" i="4" s="1"/>
  <c r="I9" i="4"/>
  <c r="I19" i="5"/>
  <c r="I18" i="5"/>
  <c r="I16" i="5"/>
  <c r="I10" i="5"/>
  <c r="I9" i="5"/>
  <c r="I9" i="6"/>
  <c r="G9" i="6"/>
  <c r="I8" i="6"/>
  <c r="I7" i="6"/>
  <c r="I16" i="7"/>
  <c r="I9" i="7"/>
  <c r="E14" i="8"/>
  <c r="I15" i="8"/>
  <c r="I7" i="8"/>
  <c r="I16" i="9"/>
  <c r="I15" i="9"/>
  <c r="N15" i="9" s="1"/>
  <c r="E15" i="9" s="1"/>
  <c r="I12" i="9"/>
  <c r="I9" i="9"/>
  <c r="I10" i="9"/>
  <c r="I7" i="9"/>
  <c r="I13" i="10"/>
  <c r="H13" i="10"/>
  <c r="G13" i="10"/>
  <c r="I10" i="10"/>
  <c r="H10" i="10"/>
  <c r="G10" i="10"/>
  <c r="I11" i="10"/>
  <c r="I9" i="10"/>
  <c r="I8" i="10"/>
  <c r="I8" i="11"/>
  <c r="N8" i="11" s="1"/>
  <c r="I15" i="11"/>
  <c r="N15" i="11" s="1"/>
  <c r="I13" i="11"/>
  <c r="I7" i="11"/>
  <c r="N7" i="11" s="1"/>
  <c r="E7" i="11" s="1"/>
  <c r="I8" i="13"/>
  <c r="G8" i="13"/>
  <c r="F8" i="13"/>
  <c r="I7" i="13"/>
  <c r="H7" i="13"/>
  <c r="G7" i="13"/>
  <c r="I33" i="13"/>
  <c r="I34" i="13"/>
  <c r="I24" i="13"/>
  <c r="I9" i="13"/>
  <c r="I11" i="12"/>
  <c r="G11" i="12"/>
  <c r="F11" i="12"/>
  <c r="E15" i="12"/>
  <c r="I18" i="12"/>
  <c r="I24" i="12"/>
  <c r="N24" i="12" s="1"/>
  <c r="E24" i="12" s="1"/>
  <c r="I10" i="21"/>
  <c r="N10" i="21" s="1"/>
  <c r="E10" i="21" s="1"/>
  <c r="I8" i="21"/>
  <c r="N8" i="21" s="1"/>
  <c r="E8" i="21" s="1"/>
  <c r="I7" i="21"/>
  <c r="N7" i="21" s="1"/>
  <c r="E7" i="21"/>
  <c r="I9" i="21"/>
  <c r="N9" i="21" s="1"/>
  <c r="E9" i="21" s="1"/>
  <c r="N8" i="20"/>
  <c r="E8" i="20" s="1"/>
  <c r="N9" i="20"/>
  <c r="E9" i="20" s="1"/>
  <c r="I7" i="20"/>
  <c r="N7" i="20" s="1"/>
  <c r="I17" i="14"/>
  <c r="F17" i="14"/>
  <c r="N17" i="14" s="1"/>
  <c r="I20" i="14"/>
  <c r="N20" i="14" s="1"/>
  <c r="I9" i="14"/>
  <c r="I12" i="14"/>
  <c r="I7" i="14"/>
  <c r="I8" i="15"/>
  <c r="H8" i="15"/>
  <c r="G8" i="15"/>
  <c r="F8" i="15"/>
  <c r="I11" i="15"/>
  <c r="H11" i="15"/>
  <c r="G11" i="15"/>
  <c r="I16" i="15"/>
  <c r="I20" i="15"/>
  <c r="I9" i="15"/>
  <c r="I7" i="15"/>
  <c r="I8" i="16"/>
  <c r="H8" i="16"/>
  <c r="G8" i="16"/>
  <c r="F8" i="16"/>
  <c r="I13" i="16"/>
  <c r="G13" i="16"/>
  <c r="I9" i="16"/>
  <c r="I15" i="17"/>
  <c r="N15" i="17" s="1"/>
  <c r="E15" i="17" s="1"/>
  <c r="I10" i="17"/>
  <c r="I12" i="17"/>
  <c r="N12" i="17" s="1"/>
  <c r="E12" i="17" s="1"/>
  <c r="I11" i="17"/>
  <c r="G11" i="17"/>
  <c r="I8" i="17"/>
  <c r="I7" i="17"/>
  <c r="N8" i="13" l="1"/>
  <c r="E8" i="13" s="1"/>
  <c r="N10" i="10"/>
  <c r="E10" i="10" s="1"/>
  <c r="N18" i="5"/>
  <c r="E18" i="5" s="1"/>
  <c r="E7" i="4"/>
  <c r="N11" i="15"/>
  <c r="E11" i="15" s="1"/>
  <c r="N13" i="11"/>
  <c r="E13" i="11" s="1"/>
  <c r="N19" i="5"/>
  <c r="E19" i="5" s="1"/>
  <c r="N7" i="3"/>
  <c r="E7" i="3" s="1"/>
  <c r="N16" i="9"/>
  <c r="E16" i="9" s="1"/>
  <c r="N16" i="5"/>
  <c r="E16" i="5" s="1"/>
  <c r="N13" i="4"/>
  <c r="E13" i="4" s="1"/>
  <c r="N11" i="17"/>
  <c r="E11" i="17" s="1"/>
  <c r="N13" i="16"/>
  <c r="E13" i="16" s="1"/>
  <c r="N8" i="16"/>
  <c r="E8" i="16" s="1"/>
  <c r="N20" i="15"/>
  <c r="E20" i="15" s="1"/>
  <c r="N16" i="15"/>
  <c r="E16" i="15" s="1"/>
  <c r="N8" i="15"/>
  <c r="E8" i="15" s="1"/>
  <c r="E15" i="11"/>
  <c r="N13" i="10"/>
  <c r="E13" i="10" s="1"/>
  <c r="N15" i="8"/>
  <c r="E15" i="8" s="1"/>
  <c r="N16" i="7"/>
  <c r="E16" i="7" s="1"/>
  <c r="N9" i="6"/>
  <c r="E9" i="6" s="1"/>
  <c r="E17" i="14"/>
  <c r="N24" i="13"/>
  <c r="E24" i="13" s="1"/>
  <c r="N7" i="13"/>
  <c r="E7" i="13" s="1"/>
  <c r="N9" i="13"/>
  <c r="E9" i="13" s="1"/>
  <c r="N33" i="13"/>
  <c r="E33" i="13" s="1"/>
  <c r="N34" i="13"/>
  <c r="E34" i="13" s="1"/>
  <c r="N11" i="12"/>
  <c r="E11" i="12" s="1"/>
  <c r="N18" i="12"/>
  <c r="E18" i="12" s="1"/>
  <c r="E7" i="20"/>
  <c r="G18" i="9"/>
  <c r="H35" i="13"/>
  <c r="N18" i="9" l="1"/>
  <c r="E18" i="9" s="1"/>
  <c r="N35" i="13"/>
  <c r="E35" i="13" s="1"/>
  <c r="H12" i="6"/>
  <c r="H7" i="6"/>
  <c r="H8" i="6"/>
  <c r="H17" i="7"/>
  <c r="H9" i="7"/>
  <c r="H8" i="7"/>
  <c r="H10" i="8"/>
  <c r="F10" i="8"/>
  <c r="H9" i="8"/>
  <c r="G9" i="8"/>
  <c r="F9" i="8"/>
  <c r="H7" i="8"/>
  <c r="H10" i="9"/>
  <c r="G10" i="9"/>
  <c r="F10" i="9"/>
  <c r="H17" i="9"/>
  <c r="N17" i="9" s="1"/>
  <c r="E17" i="9" s="1"/>
  <c r="H13" i="9"/>
  <c r="H12" i="9"/>
  <c r="H9" i="9"/>
  <c r="H8" i="9"/>
  <c r="H7" i="9"/>
  <c r="H17" i="10"/>
  <c r="H11" i="10"/>
  <c r="H9" i="10"/>
  <c r="H16" i="10"/>
  <c r="H8" i="10"/>
  <c r="H7" i="10"/>
  <c r="H14" i="13"/>
  <c r="G14" i="13"/>
  <c r="G22" i="13"/>
  <c r="H18" i="13"/>
  <c r="G18" i="13"/>
  <c r="F19" i="13"/>
  <c r="H17" i="13"/>
  <c r="F17" i="13"/>
  <c r="E16" i="12"/>
  <c r="H8" i="12"/>
  <c r="H7" i="12"/>
  <c r="G16" i="14"/>
  <c r="H12" i="14"/>
  <c r="H9" i="14"/>
  <c r="H18" i="14"/>
  <c r="H8" i="14"/>
  <c r="H7" i="14"/>
  <c r="H21" i="15"/>
  <c r="F21" i="15"/>
  <c r="G14" i="15"/>
  <c r="F14" i="15"/>
  <c r="H9" i="15"/>
  <c r="G9" i="15"/>
  <c r="F9" i="15"/>
  <c r="H7" i="15"/>
  <c r="G7" i="15"/>
  <c r="F18" i="16"/>
  <c r="H10" i="16"/>
  <c r="G10" i="16"/>
  <c r="F10" i="16"/>
  <c r="H9" i="16"/>
  <c r="H10" i="17"/>
  <c r="F10" i="17"/>
  <c r="H8" i="17"/>
  <c r="H7" i="17"/>
  <c r="H9" i="4"/>
  <c r="G9" i="4"/>
  <c r="F9" i="4"/>
  <c r="H14" i="4"/>
  <c r="N14" i="4" s="1"/>
  <c r="H10" i="4"/>
  <c r="E14" i="4"/>
  <c r="H9" i="3"/>
  <c r="H17" i="5"/>
  <c r="H9" i="5"/>
  <c r="H10" i="5"/>
  <c r="H7" i="5"/>
  <c r="N21" i="15" l="1"/>
  <c r="E21" i="15" s="1"/>
  <c r="N17" i="5"/>
  <c r="E17" i="5" s="1"/>
  <c r="N10" i="9"/>
  <c r="E10" i="9" s="1"/>
  <c r="N10" i="4"/>
  <c r="E10" i="4" s="1"/>
  <c r="N9" i="4"/>
  <c r="E9" i="4" s="1"/>
  <c r="N10" i="17"/>
  <c r="E10" i="17" s="1"/>
  <c r="N18" i="16"/>
  <c r="E18" i="16" s="1"/>
  <c r="N10" i="16"/>
  <c r="E10" i="16" s="1"/>
  <c r="N7" i="15"/>
  <c r="E7" i="15" s="1"/>
  <c r="N14" i="15"/>
  <c r="N9" i="15"/>
  <c r="E9" i="15" s="1"/>
  <c r="N17" i="10"/>
  <c r="E17" i="10" s="1"/>
  <c r="N16" i="10"/>
  <c r="E16" i="10" s="1"/>
  <c r="N9" i="8"/>
  <c r="E9" i="8" s="1"/>
  <c r="N10" i="8"/>
  <c r="E10" i="8" s="1"/>
  <c r="N17" i="7"/>
  <c r="E17" i="7" s="1"/>
  <c r="N12" i="6"/>
  <c r="E12" i="6" s="1"/>
  <c r="N16" i="14"/>
  <c r="E16" i="14" s="1"/>
  <c r="N18" i="13"/>
  <c r="N14" i="13"/>
  <c r="E14" i="13" s="1"/>
  <c r="N17" i="13"/>
  <c r="E17" i="13" s="1"/>
  <c r="N19" i="13"/>
  <c r="E19" i="13" s="1"/>
  <c r="N22" i="13"/>
  <c r="E22" i="13" s="1"/>
  <c r="E14" i="15"/>
  <c r="E18" i="13"/>
  <c r="G7" i="17"/>
  <c r="G8" i="17"/>
  <c r="G17" i="16"/>
  <c r="N17" i="16" s="1"/>
  <c r="G16" i="16"/>
  <c r="G9" i="16"/>
  <c r="G10" i="15"/>
  <c r="G18" i="14"/>
  <c r="F12" i="14"/>
  <c r="G9" i="14"/>
  <c r="G7" i="14"/>
  <c r="G8" i="14"/>
  <c r="G25" i="12"/>
  <c r="N25" i="12" s="1"/>
  <c r="G23" i="12"/>
  <c r="G17" i="12"/>
  <c r="F17" i="12"/>
  <c r="G7" i="12"/>
  <c r="G8" i="12"/>
  <c r="G9" i="10"/>
  <c r="F9" i="10"/>
  <c r="G11" i="10"/>
  <c r="G7" i="10"/>
  <c r="G8" i="10"/>
  <c r="F19" i="9"/>
  <c r="N19" i="9" s="1"/>
  <c r="E19" i="9" s="1"/>
  <c r="G12" i="9"/>
  <c r="F12" i="9"/>
  <c r="G9" i="9"/>
  <c r="F9" i="9"/>
  <c r="G13" i="9"/>
  <c r="G8" i="9"/>
  <c r="G7" i="9"/>
  <c r="G7" i="8"/>
  <c r="G19" i="7"/>
  <c r="G18" i="7"/>
  <c r="G9" i="7"/>
  <c r="F9" i="7"/>
  <c r="G8" i="7"/>
  <c r="G11" i="6"/>
  <c r="G8" i="6"/>
  <c r="N8" i="6" s="1"/>
  <c r="G7" i="6"/>
  <c r="N7" i="6" s="1"/>
  <c r="G20" i="5"/>
  <c r="G9" i="5"/>
  <c r="F9" i="5"/>
  <c r="G10" i="5"/>
  <c r="G7" i="5"/>
  <c r="G9" i="3"/>
  <c r="F9" i="3"/>
  <c r="G11" i="3"/>
  <c r="N9" i="5" l="1"/>
  <c r="E9" i="5" s="1"/>
  <c r="N20" i="5"/>
  <c r="E20" i="5" s="1"/>
  <c r="N9" i="9"/>
  <c r="E9" i="9" s="1"/>
  <c r="N12" i="9"/>
  <c r="E12" i="9" s="1"/>
  <c r="N16" i="16"/>
  <c r="E16" i="16" s="1"/>
  <c r="N9" i="10"/>
  <c r="E9" i="10" s="1"/>
  <c r="N9" i="3"/>
  <c r="E9" i="3" s="1"/>
  <c r="N11" i="3"/>
  <c r="E11" i="3" s="1"/>
  <c r="N9" i="7"/>
  <c r="E9" i="7" s="1"/>
  <c r="N18" i="7"/>
  <c r="E18" i="7" s="1"/>
  <c r="N19" i="7"/>
  <c r="E19" i="7" s="1"/>
  <c r="N11" i="6"/>
  <c r="E11" i="6" s="1"/>
  <c r="N9" i="14"/>
  <c r="E9" i="14" s="1"/>
  <c r="N12" i="14"/>
  <c r="E12" i="14" s="1"/>
  <c r="N18" i="14"/>
  <c r="E18" i="14" s="1"/>
  <c r="E25" i="12"/>
  <c r="N23" i="12"/>
  <c r="E23" i="12" s="1"/>
  <c r="N17" i="12"/>
  <c r="E17" i="12" s="1"/>
  <c r="F22" i="15"/>
  <c r="N22" i="15" s="1"/>
  <c r="F8" i="14"/>
  <c r="N8" i="14" s="1"/>
  <c r="F36" i="13"/>
  <c r="N36" i="13" s="1"/>
  <c r="F27" i="13"/>
  <c r="N27" i="13" s="1"/>
  <c r="F21" i="12"/>
  <c r="N21" i="12" s="1"/>
  <c r="F8" i="12"/>
  <c r="N8" i="12" s="1"/>
  <c r="F7" i="12"/>
  <c r="N7" i="12" s="1"/>
  <c r="E8" i="2"/>
  <c r="E9" i="2"/>
  <c r="E7" i="2"/>
  <c r="E8" i="1"/>
  <c r="E9" i="1"/>
  <c r="E7" i="1"/>
  <c r="F18" i="10" l="1"/>
  <c r="N18" i="10" l="1"/>
  <c r="E18" i="10" s="1"/>
  <c r="F8" i="17"/>
  <c r="N8" i="17" s="1"/>
  <c r="F9" i="16"/>
  <c r="N9" i="16" s="1"/>
  <c r="F7" i="14"/>
  <c r="F15" i="4"/>
  <c r="F10" i="19"/>
  <c r="N10" i="19" s="1"/>
  <c r="E10" i="19" s="1"/>
  <c r="F8" i="19"/>
  <c r="N8" i="19" s="1"/>
  <c r="E8" i="19" s="1"/>
  <c r="F7" i="19"/>
  <c r="N7" i="19" s="1"/>
  <c r="E7" i="19" s="1"/>
  <c r="F8" i="10"/>
  <c r="N8" i="10" s="1"/>
  <c r="F13" i="9"/>
  <c r="N13" i="9" s="1"/>
  <c r="F8" i="9"/>
  <c r="N8" i="9" s="1"/>
  <c r="F7" i="9"/>
  <c r="N7" i="9" s="1"/>
  <c r="F7" i="8"/>
  <c r="N7" i="8" s="1"/>
  <c r="F8" i="7"/>
  <c r="N8" i="7" s="1"/>
  <c r="N15" i="4" l="1"/>
  <c r="E15" i="4" s="1"/>
  <c r="N7" i="14"/>
  <c r="E7" i="14" s="1"/>
  <c r="E17" i="16"/>
  <c r="E22" i="15"/>
  <c r="E13" i="9"/>
  <c r="F10" i="5"/>
  <c r="N10" i="5" l="1"/>
  <c r="E10" i="5" s="1"/>
  <c r="E36" i="13"/>
  <c r="E8" i="10"/>
  <c r="E8" i="14" l="1"/>
  <c r="E8" i="9"/>
  <c r="E9" i="16"/>
  <c r="E8" i="12" l="1"/>
  <c r="F11" i="10"/>
  <c r="N11" i="10" s="1"/>
  <c r="F10" i="15"/>
  <c r="N10" i="15" s="1"/>
  <c r="E8" i="18"/>
  <c r="E7" i="18"/>
  <c r="E11" i="10" l="1"/>
  <c r="E10" i="15"/>
  <c r="E7" i="8"/>
  <c r="E21" i="12"/>
  <c r="E17" i="3"/>
  <c r="F14" i="17"/>
  <c r="N14" i="17" s="1"/>
  <c r="E14" i="17" l="1"/>
  <c r="E20" i="14" l="1"/>
  <c r="E8" i="11"/>
  <c r="E7" i="9" l="1"/>
  <c r="E8" i="7"/>
  <c r="E17" i="17"/>
  <c r="F7" i="17"/>
  <c r="N7" i="17" s="1"/>
  <c r="F7" i="10"/>
  <c r="N7" i="10" s="1"/>
  <c r="F18" i="8"/>
  <c r="E8" i="6"/>
  <c r="E7" i="6"/>
  <c r="F7" i="5"/>
  <c r="N7" i="5" s="1"/>
  <c r="E7" i="5" s="1"/>
  <c r="E16" i="3"/>
  <c r="E18" i="8" l="1"/>
  <c r="E7" i="10"/>
  <c r="E7" i="17"/>
  <c r="E7" i="12"/>
  <c r="E27" i="13"/>
  <c r="E8" i="17"/>
</calcChain>
</file>

<file path=xl/sharedStrings.xml><?xml version="1.0" encoding="utf-8"?>
<sst xmlns="http://schemas.openxmlformats.org/spreadsheetml/2006/main" count="1084" uniqueCount="257">
  <si>
    <t>Categoria: Super Pré-Mirim Feminino</t>
  </si>
  <si>
    <t>Colocação</t>
  </si>
  <si>
    <t>Atleta</t>
  </si>
  <si>
    <t>Clube</t>
  </si>
  <si>
    <t>TOTAL</t>
  </si>
  <si>
    <t>1º</t>
  </si>
  <si>
    <t>Sagrado TM</t>
  </si>
  <si>
    <t>2º</t>
  </si>
  <si>
    <t>3º</t>
  </si>
  <si>
    <t>Categoria: Mirim Feminino</t>
  </si>
  <si>
    <t>Carolina Sasso Fonseca</t>
  </si>
  <si>
    <t>SOGIPA</t>
  </si>
  <si>
    <t>Categoria: Juvenil Feminino</t>
  </si>
  <si>
    <t>Victória Gehm Strassburger</t>
  </si>
  <si>
    <t>Sabrina Cagnin Moschen</t>
  </si>
  <si>
    <t>Vitória Volkweis Soares</t>
  </si>
  <si>
    <t>4º</t>
  </si>
  <si>
    <t>Bianca Luiza Klein</t>
  </si>
  <si>
    <t>ACENB Ivoti</t>
  </si>
  <si>
    <t>Categoria: Juventude Feminino</t>
  </si>
  <si>
    <t>Thaís Azuçah Tanaka</t>
  </si>
  <si>
    <t>Maria Eduarda do Nascimento</t>
  </si>
  <si>
    <t>ACP</t>
  </si>
  <si>
    <t>6º</t>
  </si>
  <si>
    <t>Categoria: Pré-Mirim Masculino</t>
  </si>
  <si>
    <t>Leonardo Mikolaski Belusso</t>
  </si>
  <si>
    <t>Categoria: Super Pré-Mirim Masculino</t>
  </si>
  <si>
    <t>Maurício Milani  Enriconi</t>
  </si>
  <si>
    <t>Centenário</t>
  </si>
  <si>
    <t>5º</t>
  </si>
  <si>
    <t>Categoria: Mirim Masculino</t>
  </si>
  <si>
    <t>Davi Rigon Manthey</t>
  </si>
  <si>
    <t>Emanuel Marcon Biesek</t>
  </si>
  <si>
    <t>Rafael Mikolaski Belusso</t>
  </si>
  <si>
    <t>Nicolas Caregnato Kowalski</t>
  </si>
  <si>
    <t>Benjamin Bian Toso Araújo</t>
  </si>
  <si>
    <t>Artur Fehlberg Grimaldi Candido</t>
  </si>
  <si>
    <t>Categoria: Infantil Masculino</t>
  </si>
  <si>
    <t>Juvenil</t>
  </si>
  <si>
    <t>Arthur Brandelli Tumelero</t>
  </si>
  <si>
    <t>Lucca de Bacco</t>
  </si>
  <si>
    <t>7º</t>
  </si>
  <si>
    <t>Categoria: Juvenil Masculino</t>
  </si>
  <si>
    <t>Bruno Rottmann Bandeira</t>
  </si>
  <si>
    <t>Arthur Paesi</t>
  </si>
  <si>
    <t>Juan Andrey Cardozo Alvez</t>
  </si>
  <si>
    <t>Henrique Ávila Loge</t>
  </si>
  <si>
    <t>Pedro Arthur Rogeri de Camargo</t>
  </si>
  <si>
    <t>Douglas Martini Leal</t>
  </si>
  <si>
    <t>Ruan da Rosa Necker</t>
  </si>
  <si>
    <t>Eduardo Vecchi</t>
  </si>
  <si>
    <t>Breno Ribeiro</t>
  </si>
  <si>
    <t>Pietro Bozzetto Fachin</t>
  </si>
  <si>
    <t>Categoria: Juventude Masculino</t>
  </si>
  <si>
    <t>Eduardo Kurtz Batista</t>
  </si>
  <si>
    <t>Jeferson Guarnieri</t>
  </si>
  <si>
    <t>Murilo Bart Oteiro</t>
  </si>
  <si>
    <t xml:space="preserve">Kristoffer Kliemann </t>
  </si>
  <si>
    <t>Bruno Rodrigues Macedo</t>
  </si>
  <si>
    <t>Daniel Herynkopf Sukop</t>
  </si>
  <si>
    <t>Ginástica de SL</t>
  </si>
  <si>
    <t>Cristian Santos Frigotto</t>
  </si>
  <si>
    <t>TOPSPIN</t>
  </si>
  <si>
    <t>João Carlos Irigoyen</t>
  </si>
  <si>
    <t>Marcelo Benites de Lima</t>
  </si>
  <si>
    <t>Adriano Preis</t>
  </si>
  <si>
    <t>Maurício Zerwes Vacaro</t>
  </si>
  <si>
    <t>Gustavo Germani Martins</t>
  </si>
  <si>
    <t>Projeto Futuro</t>
  </si>
  <si>
    <t>Luís Henrique Olczevski</t>
  </si>
  <si>
    <t>Thiago Ferreira Prestes dos Santos</t>
  </si>
  <si>
    <t>Iuri Michel</t>
  </si>
  <si>
    <t>José Gabriel Pereira Silva</t>
  </si>
  <si>
    <t>Guilherme Baldi Souza</t>
  </si>
  <si>
    <t xml:space="preserve"> Fábio Borchardt</t>
  </si>
  <si>
    <t>Jaime Roberto Müller</t>
  </si>
  <si>
    <t>Maurício Dewitt Weingartner</t>
  </si>
  <si>
    <t>Rodrigo Pasuch</t>
  </si>
  <si>
    <t>William Kliemann</t>
  </si>
  <si>
    <t>Marco Antônio Dillenburg</t>
  </si>
  <si>
    <t>Frederico Matte</t>
  </si>
  <si>
    <t>Juan Alvez</t>
  </si>
  <si>
    <t>Márcio Antônio Maciel</t>
  </si>
  <si>
    <t>Categoria: Absoluto F Masculino</t>
  </si>
  <si>
    <t>Cristiano Farinea</t>
  </si>
  <si>
    <t>Carlos Alberto Zaro</t>
  </si>
  <si>
    <t>Hugo Marcelo Suarez</t>
  </si>
  <si>
    <t>Categoria: Sênior Masculino</t>
  </si>
  <si>
    <t>Rodrigo Remor Oliveira</t>
  </si>
  <si>
    <t>Cristian Farinea</t>
  </si>
  <si>
    <t>Vinícius Miguel Milhoni Fava</t>
  </si>
  <si>
    <t>Diego Kohlrausch</t>
  </si>
  <si>
    <t>Cassiano Ferri</t>
  </si>
  <si>
    <t>Eduardo Silva</t>
  </si>
  <si>
    <t>Categoria: Veterano 40 Masculino</t>
  </si>
  <si>
    <t>Alexon Chilis Piccolin</t>
  </si>
  <si>
    <t>Maurício Zardo</t>
  </si>
  <si>
    <t>Gonzalo Raul Schiavo Gomez</t>
  </si>
  <si>
    <t>Categoria: Veterano 50 Masculino</t>
  </si>
  <si>
    <t>Marco Antônio Menezes Bandeira</t>
  </si>
  <si>
    <t>Fábio Krüger</t>
  </si>
  <si>
    <t>Carlos Emir da Silva Oliveira</t>
  </si>
  <si>
    <t>Albino Luiz Olczevski</t>
  </si>
  <si>
    <t>Odon Teixeira da Silva Filho</t>
  </si>
  <si>
    <t>Edson Carlos dos Santos Nunes</t>
  </si>
  <si>
    <t>Categoria: Veterano 60 Masculino</t>
  </si>
  <si>
    <t>Marcus Vinicius Remus</t>
  </si>
  <si>
    <t>Categoria: Veterano 70 Masculino</t>
  </si>
  <si>
    <t>Eduardo Panitz Magalhães</t>
  </si>
  <si>
    <t>Luis Henrique Valgoi</t>
  </si>
  <si>
    <t>ATMC (Carazinho)</t>
  </si>
  <si>
    <t>Categoria: Absoluto A Feminino</t>
  </si>
  <si>
    <t>Categoria: Infantil Feminino</t>
  </si>
  <si>
    <t>Desconto</t>
  </si>
  <si>
    <t>Robledo Vidor Vieira</t>
  </si>
  <si>
    <t>Eduardo Brizolla Frick</t>
  </si>
  <si>
    <t>18º</t>
  </si>
  <si>
    <t>20º</t>
  </si>
  <si>
    <t>15º</t>
  </si>
  <si>
    <t>16º</t>
  </si>
  <si>
    <t>19º</t>
  </si>
  <si>
    <t>Daniel Andrey Knoener de Ramos</t>
  </si>
  <si>
    <t>Lucas Wendy Knoener de Ramos</t>
  </si>
  <si>
    <t>Arthur Lavall Dias</t>
  </si>
  <si>
    <t>Fabrício Gomes de Abreu</t>
  </si>
  <si>
    <t>Ernandes Rubin de Mello</t>
  </si>
  <si>
    <t>Thiago F. Prestes dos Santos</t>
  </si>
  <si>
    <t>Pedro Jorge Goes Lopes</t>
  </si>
  <si>
    <t>Bernardo Muniz da Silva</t>
  </si>
  <si>
    <t>Giano Jardim Lopez</t>
  </si>
  <si>
    <t xml:space="preserve">Bernardo Muniz da Silva </t>
  </si>
  <si>
    <t>Eduardo da Silva Nunes</t>
  </si>
  <si>
    <t>Guilherme Salini Passaia</t>
  </si>
  <si>
    <t>Davide Carbonai</t>
  </si>
  <si>
    <t>Lucca de Bacco Marchioni</t>
  </si>
  <si>
    <t>Matias Francisco  Suarez</t>
  </si>
  <si>
    <t>49º Estadual - 1ª Etapa:
 Carazinho/RS</t>
  </si>
  <si>
    <t>Ranking Gaúcho de Tênis de Mesa de 2023:</t>
  </si>
  <si>
    <t>TMB Challenge Plus de Porto Alegre 2023</t>
  </si>
  <si>
    <t>49º Estadual - 6ª Etapa:
 Vale Real/RS</t>
  </si>
  <si>
    <t>49º Estadual - 5ª Etapa:
 Palmeira das Missões/RS</t>
  </si>
  <si>
    <t>Categoria: Absoluto B Masculino</t>
  </si>
  <si>
    <t>ATMC</t>
  </si>
  <si>
    <t>Isadora Carolina D. Zardo</t>
  </si>
  <si>
    <t>Kallyna Cirino Fernandes</t>
  </si>
  <si>
    <t>Fernando Barroso da Silva</t>
  </si>
  <si>
    <t>Cezar Augusto Schuh</t>
  </si>
  <si>
    <t>49º Estadual -           4ª Etapa:
Sapucaia do Sul/RS</t>
  </si>
  <si>
    <t>49º Estadual -        2ª Etapa:
Carlos Barbosa /RS</t>
  </si>
  <si>
    <t>TMB Challenge Plus de Caxias do Sul 2023</t>
  </si>
  <si>
    <t>49º Estadual -         4ª Etapa:
Sapucaia do Sul/RS</t>
  </si>
  <si>
    <t>49º Estadual -    3ª Etapa:
 Santa Maria/RS</t>
  </si>
  <si>
    <t>49º Estadual - 3ª Etapa:
 Santa Maria/RS</t>
  </si>
  <si>
    <t>49º Estadual -       4ª Etapa:
Sapucaia do Sul/RS</t>
  </si>
  <si>
    <t>49º Estadual -       2ª Etapa:
Carlos Barbosa /RS</t>
  </si>
  <si>
    <t>49º Estadual -        2ª Etapa:
Carlos Barbosa/RS</t>
  </si>
  <si>
    <t>Humberto E. Câmara Schmidt</t>
  </si>
  <si>
    <t>Ketlyn Dapper da Silva</t>
  </si>
  <si>
    <t>Martin Antônio Vidor</t>
  </si>
  <si>
    <t>João Francisco Monteiro Vieira</t>
  </si>
  <si>
    <t>João Francisco M. Vieira</t>
  </si>
  <si>
    <t>Rafael Signori Dal Forno</t>
  </si>
  <si>
    <t>Cassiano Dupont Ferri</t>
  </si>
  <si>
    <t>Antônio Martins Júnior</t>
  </si>
  <si>
    <t>Jonas Faustino Silveira</t>
  </si>
  <si>
    <t>Leandro Nunes Freitas</t>
  </si>
  <si>
    <t>Andrius Ricardo Boeira Dal Piaz</t>
  </si>
  <si>
    <t>Carlos Duarte Heyman</t>
  </si>
  <si>
    <t>Júlio Vitolvino Coelho Schoeffer</t>
  </si>
  <si>
    <t>Cezar Augusto Caleffi Paiva</t>
  </si>
  <si>
    <t>Davi Müller Tres Pan</t>
  </si>
  <si>
    <t>Centenario</t>
  </si>
  <si>
    <t>8º</t>
  </si>
  <si>
    <t>Augusto Dalla Valle Bertolini</t>
  </si>
  <si>
    <t>Joaquim Girolometto</t>
  </si>
  <si>
    <t>9º</t>
  </si>
  <si>
    <t>Igor Reissner de Oliveira</t>
  </si>
  <si>
    <t>Philippe Alejandro Cuadro Leal</t>
  </si>
  <si>
    <t>Pedro Gottems</t>
  </si>
  <si>
    <t>Kauã Nunes</t>
  </si>
  <si>
    <t>Robson Luís Olbermann</t>
  </si>
  <si>
    <t>Flávio Hashimoto</t>
  </si>
  <si>
    <t>Pedro José Pacheco</t>
  </si>
  <si>
    <t>Jorge Paulo Helfer</t>
  </si>
  <si>
    <t>Luiz Francisco Costa</t>
  </si>
  <si>
    <t>10º</t>
  </si>
  <si>
    <t>Franco Fonte Marques</t>
  </si>
  <si>
    <t>Leonardo Pereira Cantarelli</t>
  </si>
  <si>
    <t>13º</t>
  </si>
  <si>
    <t>Kleber Monteiro</t>
  </si>
  <si>
    <t>17º</t>
  </si>
  <si>
    <t>21º</t>
  </si>
  <si>
    <t>22º</t>
  </si>
  <si>
    <t>André dos Santos Bitencourt</t>
  </si>
  <si>
    <t>Heitor Bombardelli de Campos</t>
  </si>
  <si>
    <t>Pedro Vargas de Abreu</t>
  </si>
  <si>
    <t>Miguel Pozzebon Pauletto</t>
  </si>
  <si>
    <t>Jair Soares Fonseca Filho</t>
  </si>
  <si>
    <t>Mauro Borges Loch</t>
  </si>
  <si>
    <t>11º</t>
  </si>
  <si>
    <t>12º</t>
  </si>
  <si>
    <t>Daniel Müller Buttow</t>
  </si>
  <si>
    <t>Juliano Ilha</t>
  </si>
  <si>
    <t>Alvano de Camargo</t>
  </si>
  <si>
    <t>Joel Berçario dos Passos</t>
  </si>
  <si>
    <t>Categoria: Veterano 40 Feminino</t>
  </si>
  <si>
    <t>Lijane Mikolaski Belusso</t>
  </si>
  <si>
    <t>Andréia de Giaccometti</t>
  </si>
  <si>
    <t>Eliane Caregnato Kowalski</t>
  </si>
  <si>
    <t>Categoria: Lady</t>
  </si>
  <si>
    <t>Pablo Pies Pohren</t>
  </si>
  <si>
    <t>Kristoffer Sefrin Kliemann</t>
  </si>
  <si>
    <t>Pedro Simas Fernandes Martins</t>
  </si>
  <si>
    <t>Renato Marques Scur</t>
  </si>
  <si>
    <t>Maurício Bulhões Simon</t>
  </si>
  <si>
    <t>Christian Hickmann Paz</t>
  </si>
  <si>
    <t>Kauã dos Santos Pereira</t>
  </si>
  <si>
    <t>Éverton Luis Rockenbach</t>
  </si>
  <si>
    <t>Lucas Aparício Fernandes Paim</t>
  </si>
  <si>
    <t>Gustavo Silva Feltrin</t>
  </si>
  <si>
    <t>Luiz Miguel Cardoso Orestes</t>
  </si>
  <si>
    <t>Leonardo Brandalise</t>
  </si>
  <si>
    <t>Stefano Vito Barp Di Caro</t>
  </si>
  <si>
    <t>Guilherme Mattana da Luz</t>
  </si>
  <si>
    <t>Tanira Akari Tanaka</t>
  </si>
  <si>
    <t>Laura Rigotto</t>
  </si>
  <si>
    <t>Tainara Izumi Tanaka</t>
  </si>
  <si>
    <t>Luis Francisco Costa</t>
  </si>
  <si>
    <t>Ginástica</t>
  </si>
  <si>
    <t>Daniela Hikari Yano</t>
  </si>
  <si>
    <t>Sofia Harumi Bezerra Kano</t>
  </si>
  <si>
    <t>Davi de Oliveira Santos</t>
  </si>
  <si>
    <t>Guilherme Turri Dalcin</t>
  </si>
  <si>
    <t>Kleber Guilherme Vieira Monteiro</t>
  </si>
  <si>
    <t>14º</t>
  </si>
  <si>
    <t>Clayton Ribeiro Barrreto</t>
  </si>
  <si>
    <t>André Ricardo Bof</t>
  </si>
  <si>
    <t>Leonardo de Souza Giacomelli</t>
  </si>
  <si>
    <t>Henrique Zaupa Dorneles</t>
  </si>
  <si>
    <t>João Henrique Knobloch</t>
  </si>
  <si>
    <t>Davi Knobloch</t>
  </si>
  <si>
    <t>Luiz Arquimedes de Castro</t>
  </si>
  <si>
    <t>Maurício Milani Enriconi</t>
  </si>
  <si>
    <t>Vilson Artur Beskow</t>
  </si>
  <si>
    <t>Marcelo Saggin</t>
  </si>
  <si>
    <t>Ana Júlia de Giacometti Schoeffer</t>
  </si>
  <si>
    <t>SAGRADO TM</t>
  </si>
  <si>
    <t>Otávio Colombo dos Santos</t>
  </si>
  <si>
    <t>Henrique Rinaldi Rigon</t>
  </si>
  <si>
    <t>Kauâ Nunes</t>
  </si>
  <si>
    <t>23º</t>
  </si>
  <si>
    <t>24º</t>
  </si>
  <si>
    <t>27º</t>
  </si>
  <si>
    <t>Esteban Orlando Loredo</t>
  </si>
  <si>
    <t>Nova Petropolis</t>
  </si>
  <si>
    <t>João Vinícuis Batista Valença</t>
  </si>
  <si>
    <t>Fábio  Gustavo Gouvêa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</si>
</sst>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sz val="20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971551</xdr:colOff>
      <xdr:row>1</xdr:row>
      <xdr:rowOff>47880</xdr:rowOff>
    </xdr:from>
    <xdr:to>
      <xdr:col>11</xdr:col>
      <xdr:colOff>266701</xdr:colOff>
      <xdr:row>3</xdr:row>
      <xdr:rowOff>114300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48851" y="238380"/>
          <a:ext cx="800100" cy="561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101880</xdr:colOff>
      <xdr:row>1</xdr:row>
      <xdr:rowOff>92519</xdr:rowOff>
    </xdr:from>
    <xdr:to>
      <xdr:col>12</xdr:col>
      <xdr:colOff>38100</xdr:colOff>
      <xdr:row>3</xdr:row>
      <xdr:rowOff>161924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31730" y="283019"/>
          <a:ext cx="764895" cy="5647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</xdr:colOff>
      <xdr:row>1</xdr:row>
      <xdr:rowOff>35371</xdr:rowOff>
    </xdr:from>
    <xdr:to>
      <xdr:col>12</xdr:col>
      <xdr:colOff>28574</xdr:colOff>
      <xdr:row>3</xdr:row>
      <xdr:rowOff>123825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44100" y="225871"/>
          <a:ext cx="857249" cy="58375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38519</xdr:colOff>
      <xdr:row>1</xdr:row>
      <xdr:rowOff>47520</xdr:rowOff>
    </xdr:from>
    <xdr:to>
      <xdr:col>12</xdr:col>
      <xdr:colOff>104774</xdr:colOff>
      <xdr:row>3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68369" y="238020"/>
          <a:ext cx="961605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48045</xdr:colOff>
      <xdr:row>1</xdr:row>
      <xdr:rowOff>38355</xdr:rowOff>
    </xdr:from>
    <xdr:to>
      <xdr:col>12</xdr:col>
      <xdr:colOff>123825</xdr:colOff>
      <xdr:row>3</xdr:row>
      <xdr:rowOff>85725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363620" y="228855"/>
          <a:ext cx="885405" cy="54267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66960</xdr:colOff>
      <xdr:row>1</xdr:row>
      <xdr:rowOff>57240</xdr:rowOff>
    </xdr:from>
    <xdr:to>
      <xdr:col>12</xdr:col>
      <xdr:colOff>152400</xdr:colOff>
      <xdr:row>3</xdr:row>
      <xdr:rowOff>76200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230135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57241</xdr:rowOff>
    </xdr:from>
    <xdr:to>
      <xdr:col>12</xdr:col>
      <xdr:colOff>19050</xdr:colOff>
      <xdr:row>3</xdr:row>
      <xdr:rowOff>47625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58745" y="247741"/>
          <a:ext cx="761655" cy="51425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11</xdr:col>
      <xdr:colOff>66960</xdr:colOff>
      <xdr:row>1</xdr:row>
      <xdr:rowOff>57240</xdr:rowOff>
    </xdr:from>
    <xdr:to>
      <xdr:col>12</xdr:col>
      <xdr:colOff>104775</xdr:colOff>
      <xdr:row>3</xdr:row>
      <xdr:rowOff>76200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125360" y="247740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47910</xdr:colOff>
      <xdr:row>1</xdr:row>
      <xdr:rowOff>47715</xdr:rowOff>
    </xdr:from>
    <xdr:to>
      <xdr:col>12</xdr:col>
      <xdr:colOff>85725</xdr:colOff>
      <xdr:row>3</xdr:row>
      <xdr:rowOff>66675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01535" y="238215"/>
          <a:ext cx="885540" cy="54283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19079</xdr:colOff>
      <xdr:row>1</xdr:row>
      <xdr:rowOff>38519</xdr:rowOff>
    </xdr:from>
    <xdr:to>
      <xdr:col>12</xdr:col>
      <xdr:colOff>76199</xdr:colOff>
      <xdr:row>3</xdr:row>
      <xdr:rowOff>85724</xdr:rowOff>
    </xdr:to>
    <xdr:pic>
      <xdr:nvPicPr>
        <xdr:cNvPr id="5" name="Imagem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554" y="229019"/>
          <a:ext cx="866745" cy="542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19440</xdr:colOff>
      <xdr:row>1</xdr:row>
      <xdr:rowOff>38160</xdr:rowOff>
    </xdr:from>
    <xdr:to>
      <xdr:col>12</xdr:col>
      <xdr:colOff>171450</xdr:colOff>
      <xdr:row>3</xdr:row>
      <xdr:rowOff>47625</xdr:rowOff>
    </xdr:to>
    <xdr:pic>
      <xdr:nvPicPr>
        <xdr:cNvPr id="6" name="Imagem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15915" y="228660"/>
          <a:ext cx="942585" cy="53334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57211</xdr:colOff>
      <xdr:row>1</xdr:row>
      <xdr:rowOff>76095</xdr:rowOff>
    </xdr:from>
    <xdr:to>
      <xdr:col>12</xdr:col>
      <xdr:colOff>238126</xdr:colOff>
      <xdr:row>3</xdr:row>
      <xdr:rowOff>104775</xdr:rowOff>
    </xdr:to>
    <xdr:pic>
      <xdr:nvPicPr>
        <xdr:cNvPr id="7" name="Imagem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01261" y="266595"/>
          <a:ext cx="971490" cy="55255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38520</xdr:colOff>
      <xdr:row>1</xdr:row>
      <xdr:rowOff>47519</xdr:rowOff>
    </xdr:from>
    <xdr:to>
      <xdr:col>12</xdr:col>
      <xdr:colOff>104775</xdr:colOff>
      <xdr:row>3</xdr:row>
      <xdr:rowOff>19049</xdr:rowOff>
    </xdr:to>
    <xdr:pic>
      <xdr:nvPicPr>
        <xdr:cNvPr id="8" name="Imagem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706395" y="238019"/>
          <a:ext cx="856830" cy="4954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76680</xdr:colOff>
      <xdr:row>1</xdr:row>
      <xdr:rowOff>95175</xdr:rowOff>
    </xdr:from>
    <xdr:to>
      <xdr:col>12</xdr:col>
      <xdr:colOff>209550</xdr:colOff>
      <xdr:row>3</xdr:row>
      <xdr:rowOff>85725</xdr:rowOff>
    </xdr:to>
    <xdr:pic>
      <xdr:nvPicPr>
        <xdr:cNvPr id="9" name="Imagem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658830" y="285675"/>
          <a:ext cx="923445" cy="5144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47520</xdr:rowOff>
    </xdr:from>
    <xdr:to>
      <xdr:col>12</xdr:col>
      <xdr:colOff>200025</xdr:colOff>
      <xdr:row>3</xdr:row>
      <xdr:rowOff>57150</xdr:rowOff>
    </xdr:to>
    <xdr:pic>
      <xdr:nvPicPr>
        <xdr:cNvPr id="10" name="Imagem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49195" y="238020"/>
          <a:ext cx="88548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86040</xdr:colOff>
      <xdr:row>1</xdr:row>
      <xdr:rowOff>47520</xdr:rowOff>
    </xdr:from>
    <xdr:to>
      <xdr:col>12</xdr:col>
      <xdr:colOff>200025</xdr:colOff>
      <xdr:row>3</xdr:row>
      <xdr:rowOff>161925</xdr:rowOff>
    </xdr:to>
    <xdr:pic>
      <xdr:nvPicPr>
        <xdr:cNvPr id="11" name="Imagem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0030140" y="238020"/>
          <a:ext cx="904560" cy="53350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147764</xdr:colOff>
      <xdr:row>0</xdr:row>
      <xdr:rowOff>116145</xdr:rowOff>
    </xdr:from>
    <xdr:to>
      <xdr:col>12</xdr:col>
      <xdr:colOff>61072</xdr:colOff>
      <xdr:row>2</xdr:row>
      <xdr:rowOff>171451</xdr:rowOff>
    </xdr:to>
    <xdr:pic>
      <xdr:nvPicPr>
        <xdr:cNvPr id="12" name="Imagem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787064" y="116145"/>
          <a:ext cx="776161" cy="550606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28440</xdr:rowOff>
    </xdr:from>
    <xdr:to>
      <xdr:col>12</xdr:col>
      <xdr:colOff>171451</xdr:colOff>
      <xdr:row>3</xdr:row>
      <xdr:rowOff>28575</xdr:rowOff>
    </xdr:to>
    <xdr:pic>
      <xdr:nvPicPr>
        <xdr:cNvPr id="13" name="Imagem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39280" y="218940"/>
          <a:ext cx="885870" cy="52401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105120</xdr:colOff>
      <xdr:row>1</xdr:row>
      <xdr:rowOff>57241</xdr:rowOff>
    </xdr:from>
    <xdr:to>
      <xdr:col>12</xdr:col>
      <xdr:colOff>142875</xdr:colOff>
      <xdr:row>3</xdr:row>
      <xdr:rowOff>95251</xdr:rowOff>
    </xdr:to>
    <xdr:pic>
      <xdr:nvPicPr>
        <xdr:cNvPr id="14" name="Imagem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96820" y="247741"/>
          <a:ext cx="856905" cy="51426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123839</xdr:colOff>
      <xdr:row>1</xdr:row>
      <xdr:rowOff>47520</xdr:rowOff>
    </xdr:from>
    <xdr:to>
      <xdr:col>12</xdr:col>
      <xdr:colOff>228599</xdr:colOff>
      <xdr:row>3</xdr:row>
      <xdr:rowOff>47625</xdr:rowOff>
    </xdr:to>
    <xdr:pic>
      <xdr:nvPicPr>
        <xdr:cNvPr id="15" name="Imagem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34589" y="238020"/>
          <a:ext cx="895335" cy="52398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95760</xdr:colOff>
      <xdr:row>1</xdr:row>
      <xdr:rowOff>38160</xdr:rowOff>
    </xdr:from>
    <xdr:to>
      <xdr:col>12</xdr:col>
      <xdr:colOff>180975</xdr:colOff>
      <xdr:row>3</xdr:row>
      <xdr:rowOff>19050</xdr:rowOff>
    </xdr:to>
    <xdr:pic>
      <xdr:nvPicPr>
        <xdr:cNvPr id="16" name="Imagem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954135" y="228660"/>
          <a:ext cx="894840" cy="50476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85680</xdr:colOff>
      <xdr:row>1</xdr:row>
      <xdr:rowOff>38160</xdr:rowOff>
    </xdr:from>
    <xdr:to>
      <xdr:col>12</xdr:col>
      <xdr:colOff>142875</xdr:colOff>
      <xdr:row>3</xdr:row>
      <xdr:rowOff>9525</xdr:rowOff>
    </xdr:to>
    <xdr:pic>
      <xdr:nvPicPr>
        <xdr:cNvPr id="17" name="Imagem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858330" y="228660"/>
          <a:ext cx="847770" cy="49524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4"/>
  <sheetViews>
    <sheetView zoomScaleNormal="100" workbookViewId="0">
      <selection activeCell="N7" sqref="N7:N9"/>
    </sheetView>
  </sheetViews>
  <sheetFormatPr defaultRowHeight="15" x14ac:dyDescent="0.25"/>
  <cols>
    <col min="1" max="1" width="0.42578125" customWidth="1"/>
    <col min="3" max="3" width="17.42578125" customWidth="1"/>
    <col min="4" max="4" width="9.7109375" customWidth="1"/>
    <col min="5" max="5" width="6.42578125" customWidth="1"/>
    <col min="6" max="6" width="11.5703125" customWidth="1"/>
    <col min="7" max="7" width="15" customWidth="1"/>
    <col min="8" max="8" width="12.5703125" customWidth="1"/>
    <col min="9" max="9" width="14.85546875" customWidth="1"/>
    <col min="10" max="10" width="11.85546875" customWidth="1"/>
    <col min="11" max="11" width="19.7109375" customWidth="1"/>
    <col min="12" max="12" width="11" customWidth="1"/>
    <col min="13" max="13" width="13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148</v>
      </c>
      <c r="H6" s="5" t="s">
        <v>152</v>
      </c>
      <c r="I6" s="5" t="s">
        <v>153</v>
      </c>
      <c r="J6" s="5" t="s">
        <v>138</v>
      </c>
      <c r="K6" s="5" t="s">
        <v>140</v>
      </c>
      <c r="L6" s="5" t="s">
        <v>139</v>
      </c>
      <c r="M6" s="5" t="s">
        <v>149</v>
      </c>
      <c r="N6" s="19" t="s">
        <v>113</v>
      </c>
    </row>
    <row r="7" spans="2:14" x14ac:dyDescent="0.25">
      <c r="B7" s="1" t="s">
        <v>5</v>
      </c>
      <c r="C7" s="12"/>
      <c r="D7" s="4"/>
      <c r="E7" s="4">
        <f>SUM(F7:M7)-N7</f>
        <v>0</v>
      </c>
      <c r="F7" s="5"/>
      <c r="G7" s="13"/>
      <c r="H7" s="9"/>
      <c r="I7" s="9"/>
      <c r="J7" s="9"/>
      <c r="K7" s="9"/>
      <c r="L7" s="9"/>
      <c r="M7" s="9"/>
      <c r="N7" s="10">
        <f>MIN(F7:M7)</f>
        <v>0</v>
      </c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10">
        <f t="shared" ref="N8:N9" si="1">MIN(F8:M8)</f>
        <v>0</v>
      </c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5"/>
      <c r="I9" s="4"/>
      <c r="J9" s="4"/>
      <c r="K9" s="4"/>
      <c r="L9" s="4"/>
      <c r="M9" s="4"/>
      <c r="N9" s="10">
        <f t="shared" si="1"/>
        <v>0</v>
      </c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15"/>
  <sheetViews>
    <sheetView zoomScaleNormal="100" workbookViewId="0">
      <selection activeCell="N7" sqref="N7:N9"/>
    </sheetView>
  </sheetViews>
  <sheetFormatPr defaultRowHeight="15" x14ac:dyDescent="0.25"/>
  <cols>
    <col min="1" max="1" width="0.42578125" customWidth="1"/>
    <col min="3" max="3" width="21.85546875" customWidth="1"/>
    <col min="4" max="4" width="9.42578125" customWidth="1"/>
    <col min="5" max="5" width="6.140625" customWidth="1"/>
    <col min="6" max="6" width="11.28515625" customWidth="1"/>
    <col min="7" max="7" width="14.85546875" customWidth="1"/>
    <col min="8" max="8" width="13" customWidth="1"/>
    <col min="9" max="9" width="14.85546875" customWidth="1"/>
    <col min="10" max="10" width="11.85546875" customWidth="1"/>
    <col min="11" max="11" width="19.42578125" customWidth="1"/>
    <col min="12" max="12" width="10.85546875" customWidth="1"/>
    <col min="13" max="13" width="11.71093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154</v>
      </c>
      <c r="H6" s="5" t="s">
        <v>152</v>
      </c>
      <c r="I6" s="5" t="s">
        <v>153</v>
      </c>
      <c r="J6" s="5" t="s">
        <v>138</v>
      </c>
      <c r="K6" s="5" t="s">
        <v>140</v>
      </c>
      <c r="L6" s="5" t="s">
        <v>139</v>
      </c>
      <c r="M6" s="5" t="s">
        <v>149</v>
      </c>
      <c r="N6" s="19" t="s">
        <v>113</v>
      </c>
    </row>
    <row r="7" spans="2:14" x14ac:dyDescent="0.25">
      <c r="B7" s="1" t="s">
        <v>5</v>
      </c>
      <c r="C7" s="14"/>
      <c r="D7" s="4"/>
      <c r="E7" s="4">
        <f>SUM(F7:M7)-N7</f>
        <v>0</v>
      </c>
      <c r="F7" s="5"/>
      <c r="G7" s="13"/>
      <c r="H7" s="9"/>
      <c r="I7" s="9"/>
      <c r="J7" s="9"/>
      <c r="K7" s="9"/>
      <c r="L7" s="4"/>
      <c r="M7" s="4"/>
      <c r="N7" s="10">
        <f>MIN(F7:M7)</f>
        <v>0</v>
      </c>
    </row>
    <row r="8" spans="2:14" x14ac:dyDescent="0.25">
      <c r="B8" s="1" t="s">
        <v>7</v>
      </c>
      <c r="C8" s="4"/>
      <c r="D8" s="4"/>
      <c r="E8" s="4">
        <f t="shared" ref="E8:E9" si="0">SUM(F8:M8)-N8</f>
        <v>0</v>
      </c>
      <c r="F8" s="5"/>
      <c r="G8" s="5"/>
      <c r="H8" s="4"/>
      <c r="I8" s="4"/>
      <c r="J8" s="4"/>
      <c r="K8" s="4"/>
      <c r="L8" s="4"/>
      <c r="M8" s="4"/>
      <c r="N8" s="10">
        <f t="shared" ref="N8:N9" si="1">MIN(F8:M8)</f>
        <v>0</v>
      </c>
    </row>
    <row r="9" spans="2:14" x14ac:dyDescent="0.25">
      <c r="B9" s="1" t="s">
        <v>8</v>
      </c>
      <c r="C9" s="6"/>
      <c r="D9" s="4"/>
      <c r="E9" s="4">
        <f t="shared" si="0"/>
        <v>0</v>
      </c>
      <c r="F9" s="5"/>
      <c r="G9" s="5"/>
      <c r="H9" s="4"/>
      <c r="I9" s="4"/>
      <c r="J9" s="4"/>
      <c r="K9" s="4"/>
      <c r="L9" s="4"/>
      <c r="M9" s="4"/>
      <c r="N9" s="10">
        <f t="shared" si="1"/>
        <v>0</v>
      </c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4" x14ac:dyDescent="0.25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2:14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14"/>
  <sheetViews>
    <sheetView zoomScale="145" zoomScaleNormal="145" workbookViewId="0">
      <selection activeCell="E13" sqref="E13"/>
    </sheetView>
  </sheetViews>
  <sheetFormatPr defaultRowHeight="15" x14ac:dyDescent="0.25"/>
  <cols>
    <col min="1" max="1" width="1" customWidth="1"/>
    <col min="2" max="2" width="7.85546875" customWidth="1"/>
    <col min="3" max="3" width="31.42578125" bestFit="1" customWidth="1"/>
    <col min="4" max="4" width="12.85546875" bestFit="1" customWidth="1"/>
    <col min="5" max="5" width="5.7109375" bestFit="1" customWidth="1"/>
    <col min="6" max="6" width="11.42578125" bestFit="1" customWidth="1"/>
    <col min="7" max="7" width="15" customWidth="1"/>
    <col min="8" max="8" width="12.7109375" customWidth="1"/>
    <col min="9" max="9" width="16.42578125" customWidth="1"/>
    <col min="10" max="10" width="11.7109375" customWidth="1"/>
    <col min="11" max="11" width="18.85546875" bestFit="1" customWidth="1"/>
    <col min="12" max="12" width="11" customWidth="1"/>
    <col min="13" max="13" width="11.8554687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112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9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148</v>
      </c>
      <c r="H6" s="5" t="s">
        <v>152</v>
      </c>
      <c r="I6" s="5" t="s">
        <v>147</v>
      </c>
      <c r="J6" s="5" t="s">
        <v>138</v>
      </c>
      <c r="K6" s="5" t="s">
        <v>140</v>
      </c>
      <c r="L6" s="5" t="s">
        <v>139</v>
      </c>
      <c r="M6" s="5" t="s">
        <v>149</v>
      </c>
      <c r="N6" s="19" t="s">
        <v>113</v>
      </c>
    </row>
    <row r="7" spans="2:14" x14ac:dyDescent="0.25">
      <c r="B7" s="1" t="s">
        <v>5</v>
      </c>
      <c r="C7" s="6" t="s">
        <v>10</v>
      </c>
      <c r="D7" s="4" t="s">
        <v>11</v>
      </c>
      <c r="E7" s="4">
        <f>SUM(F7:M7)-N7</f>
        <v>700</v>
      </c>
      <c r="F7" s="4">
        <f>2*100</f>
        <v>200</v>
      </c>
      <c r="G7" s="5">
        <v>0</v>
      </c>
      <c r="H7" s="4">
        <v>0</v>
      </c>
      <c r="I7" s="4">
        <f>2*100</f>
        <v>200</v>
      </c>
      <c r="J7" s="4">
        <f>5*60</f>
        <v>300</v>
      </c>
      <c r="K7" s="4">
        <v>0</v>
      </c>
      <c r="L7" s="4">
        <v>0</v>
      </c>
      <c r="M7" s="4"/>
      <c r="N7" s="10">
        <f>MIN(F7:M7)</f>
        <v>0</v>
      </c>
    </row>
    <row r="8" spans="2:14" x14ac:dyDescent="0.25">
      <c r="B8" s="1" t="s">
        <v>7</v>
      </c>
      <c r="C8" s="4" t="s">
        <v>157</v>
      </c>
      <c r="D8" s="4" t="s">
        <v>142</v>
      </c>
      <c r="E8" s="4">
        <f t="shared" ref="E8:E11" si="0">SUM(F8:M8)-N8</f>
        <v>670</v>
      </c>
      <c r="F8" s="4">
        <f>2*80</f>
        <v>160</v>
      </c>
      <c r="G8" s="5">
        <v>0</v>
      </c>
      <c r="H8" s="4">
        <v>0</v>
      </c>
      <c r="I8" s="4">
        <f>2*80</f>
        <v>160</v>
      </c>
      <c r="J8" s="4">
        <f>5*30</f>
        <v>150</v>
      </c>
      <c r="K8" s="4">
        <v>0</v>
      </c>
      <c r="L8" s="4">
        <f>100*2</f>
        <v>200</v>
      </c>
      <c r="M8" s="4"/>
      <c r="N8" s="10">
        <f t="shared" ref="N8:N9" si="1">MIN(F8:M8)</f>
        <v>0</v>
      </c>
    </row>
    <row r="9" spans="2:14" x14ac:dyDescent="0.25">
      <c r="B9" s="1" t="s">
        <v>8</v>
      </c>
      <c r="C9" s="4" t="s">
        <v>225</v>
      </c>
      <c r="D9" s="4" t="s">
        <v>22</v>
      </c>
      <c r="E9" s="4">
        <f t="shared" si="0"/>
        <v>280</v>
      </c>
      <c r="F9" s="5">
        <v>0</v>
      </c>
      <c r="G9" s="5">
        <v>0</v>
      </c>
      <c r="H9" s="4">
        <v>0</v>
      </c>
      <c r="I9" s="4">
        <f>2*60</f>
        <v>120</v>
      </c>
      <c r="J9" s="4">
        <v>0</v>
      </c>
      <c r="K9" s="4">
        <v>0</v>
      </c>
      <c r="L9" s="4">
        <f>80*2</f>
        <v>160</v>
      </c>
      <c r="M9" s="4"/>
      <c r="N9" s="10">
        <f t="shared" si="1"/>
        <v>0</v>
      </c>
    </row>
    <row r="10" spans="2:14" x14ac:dyDescent="0.25">
      <c r="B10" s="1" t="s">
        <v>16</v>
      </c>
      <c r="C10" s="4" t="s">
        <v>143</v>
      </c>
      <c r="D10" s="4" t="s">
        <v>28</v>
      </c>
      <c r="E10" s="4">
        <f t="shared" si="0"/>
        <v>120</v>
      </c>
      <c r="F10" s="4">
        <f>2*60</f>
        <v>120</v>
      </c>
      <c r="G10" s="5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/>
      <c r="N10" s="10">
        <f>MIN(F10:M10)</f>
        <v>0</v>
      </c>
    </row>
    <row r="11" spans="2:14" x14ac:dyDescent="0.25">
      <c r="B11" s="1" t="s">
        <v>16</v>
      </c>
      <c r="C11" s="4" t="s">
        <v>245</v>
      </c>
      <c r="D11" s="4" t="s">
        <v>246</v>
      </c>
      <c r="E11" s="4">
        <f t="shared" si="0"/>
        <v>120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f>60*2</f>
        <v>120</v>
      </c>
      <c r="M11" s="4"/>
      <c r="N11" s="10">
        <f>MIN(F11:M11)</f>
        <v>0</v>
      </c>
    </row>
    <row r="12" spans="2:14" x14ac:dyDescent="0.25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2:14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2:14" x14ac:dyDescent="0.25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MK30"/>
  <sheetViews>
    <sheetView topLeftCell="B1" zoomScale="145" zoomScaleNormal="145" workbookViewId="0">
      <selection activeCell="B9" sqref="B9:B15"/>
    </sheetView>
  </sheetViews>
  <sheetFormatPr defaultRowHeight="15" x14ac:dyDescent="0.25"/>
  <cols>
    <col min="1" max="1" width="0.42578125" style="2" customWidth="1"/>
    <col min="2" max="2" width="8" style="1" customWidth="1"/>
    <col min="3" max="3" width="25.5703125" style="2" bestFit="1" customWidth="1"/>
    <col min="4" max="4" width="9.5703125" style="2" customWidth="1"/>
    <col min="5" max="5" width="6" style="2" customWidth="1"/>
    <col min="6" max="6" width="11.140625" style="2" customWidth="1"/>
    <col min="7" max="7" width="15.140625" style="2" customWidth="1"/>
    <col min="8" max="8" width="13" style="2" customWidth="1"/>
    <col min="9" max="9" width="15.140625" style="2" customWidth="1"/>
    <col min="10" max="10" width="12.28515625" style="2" customWidth="1"/>
    <col min="11" max="11" width="18.42578125" style="2" customWidth="1"/>
    <col min="12" max="12" width="11.7109375" style="2" customWidth="1"/>
    <col min="13" max="13" width="11.85546875" style="2" customWidth="1"/>
    <col min="14" max="14" width="9.140625" style="1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</row>
    <row r="4" spans="2:14" ht="21" x14ac:dyDescent="0.25">
      <c r="C4" s="22" t="s">
        <v>12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s="2" customFormat="1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148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s="2" customFormat="1" x14ac:dyDescent="0.25">
      <c r="B7" s="1" t="s">
        <v>5</v>
      </c>
      <c r="C7" s="14" t="s">
        <v>13</v>
      </c>
      <c r="D7" s="4" t="s">
        <v>11</v>
      </c>
      <c r="E7" s="4">
        <f>SUM(F7:M7)-N7</f>
        <v>1300</v>
      </c>
      <c r="F7" s="5">
        <f>2*100</f>
        <v>200</v>
      </c>
      <c r="G7" s="5">
        <v>0</v>
      </c>
      <c r="H7" s="5">
        <f>2*100</f>
        <v>200</v>
      </c>
      <c r="I7" s="5">
        <f>2*100</f>
        <v>200</v>
      </c>
      <c r="J7" s="5">
        <f>5*100</f>
        <v>500</v>
      </c>
      <c r="K7" s="5">
        <f>2*100</f>
        <v>200</v>
      </c>
      <c r="L7" s="5">
        <v>0</v>
      </c>
      <c r="M7" s="5"/>
      <c r="N7" s="10">
        <f>MIN(F7:M7)</f>
        <v>0</v>
      </c>
    </row>
    <row r="8" spans="2:14" s="2" customFormat="1" x14ac:dyDescent="0.25">
      <c r="B8" s="1" t="s">
        <v>7</v>
      </c>
      <c r="C8" s="4" t="s">
        <v>14</v>
      </c>
      <c r="D8" s="4" t="s">
        <v>11</v>
      </c>
      <c r="E8" s="4">
        <f t="shared" ref="E8" si="0">SUM(F8:M8)-N8</f>
        <v>940</v>
      </c>
      <c r="F8" s="5">
        <f>2*60</f>
        <v>120</v>
      </c>
      <c r="G8" s="5">
        <f>2*80</f>
        <v>160</v>
      </c>
      <c r="H8" s="5">
        <f>2*60</f>
        <v>120</v>
      </c>
      <c r="I8" s="5">
        <f>2*60</f>
        <v>120</v>
      </c>
      <c r="J8" s="5">
        <f>5*60</f>
        <v>300</v>
      </c>
      <c r="K8" s="5">
        <v>0</v>
      </c>
      <c r="L8" s="5">
        <f>60*2</f>
        <v>120</v>
      </c>
      <c r="M8" s="5"/>
      <c r="N8" s="10">
        <f>MIN(F8:M8)</f>
        <v>0</v>
      </c>
    </row>
    <row r="9" spans="2:14" s="2" customFormat="1" x14ac:dyDescent="0.25">
      <c r="B9" s="1" t="s">
        <v>8</v>
      </c>
      <c r="C9" s="4" t="s">
        <v>157</v>
      </c>
      <c r="D9" s="4" t="s">
        <v>142</v>
      </c>
      <c r="E9" s="4">
        <f t="shared" ref="E9" si="1">SUM(F9:M9)-N9</f>
        <v>800</v>
      </c>
      <c r="F9" s="5">
        <f>2*80</f>
        <v>160</v>
      </c>
      <c r="G9" s="5">
        <f>2*60</f>
        <v>120</v>
      </c>
      <c r="H9" s="5">
        <f>2*80</f>
        <v>160</v>
      </c>
      <c r="I9" s="5">
        <f>2*60</f>
        <v>120</v>
      </c>
      <c r="J9" s="5">
        <f>5*15</f>
        <v>75</v>
      </c>
      <c r="K9" s="5">
        <f>2*60</f>
        <v>120</v>
      </c>
      <c r="L9" s="5">
        <f>60*2</f>
        <v>120</v>
      </c>
      <c r="M9" s="5"/>
      <c r="N9" s="10">
        <f>MIN(F9:M9)</f>
        <v>75</v>
      </c>
    </row>
    <row r="10" spans="2:14" s="2" customFormat="1" x14ac:dyDescent="0.25">
      <c r="B10" s="1" t="s">
        <v>16</v>
      </c>
      <c r="C10" s="4" t="s">
        <v>230</v>
      </c>
      <c r="D10" s="4" t="s">
        <v>11</v>
      </c>
      <c r="E10" s="4">
        <f t="shared" ref="E10" si="2">SUM(F10:M10)-N10</f>
        <v>760</v>
      </c>
      <c r="F10" s="5">
        <v>0</v>
      </c>
      <c r="G10" s="5">
        <v>0</v>
      </c>
      <c r="H10" s="5">
        <v>0</v>
      </c>
      <c r="I10" s="5">
        <v>0</v>
      </c>
      <c r="J10" s="5">
        <f>5*80</f>
        <v>400</v>
      </c>
      <c r="K10" s="5">
        <f>2*80</f>
        <v>160</v>
      </c>
      <c r="L10" s="4">
        <f>100*2</f>
        <v>200</v>
      </c>
      <c r="M10" s="4"/>
      <c r="N10" s="10">
        <f t="shared" ref="N10" si="3">MIN(F10:M10)</f>
        <v>0</v>
      </c>
    </row>
    <row r="11" spans="2:14" s="2" customFormat="1" x14ac:dyDescent="0.25">
      <c r="B11" s="1" t="s">
        <v>29</v>
      </c>
      <c r="C11" s="4" t="s">
        <v>20</v>
      </c>
      <c r="D11" s="4" t="s">
        <v>18</v>
      </c>
      <c r="E11" s="4">
        <f t="shared" ref="E11" si="4">SUM(F11:M11)-N11</f>
        <v>510</v>
      </c>
      <c r="F11" s="5">
        <v>0</v>
      </c>
      <c r="G11" s="5">
        <f>2*100</f>
        <v>200</v>
      </c>
      <c r="H11" s="4">
        <v>0</v>
      </c>
      <c r="I11" s="5">
        <f>2*80</f>
        <v>160</v>
      </c>
      <c r="J11" s="5">
        <f>5*30</f>
        <v>150</v>
      </c>
      <c r="K11" s="4">
        <v>0</v>
      </c>
      <c r="L11" s="4">
        <v>0</v>
      </c>
      <c r="M11" s="4"/>
      <c r="N11" s="10">
        <f t="shared" ref="N11:N15" si="5">MIN(F11:M11)</f>
        <v>0</v>
      </c>
    </row>
    <row r="12" spans="2:14" s="2" customFormat="1" x14ac:dyDescent="0.25">
      <c r="B12" s="1" t="s">
        <v>23</v>
      </c>
      <c r="C12" s="4" t="s">
        <v>15</v>
      </c>
      <c r="D12" s="4" t="s">
        <v>11</v>
      </c>
      <c r="E12" s="4">
        <f>SUM(F12:M12)-N12</f>
        <v>310</v>
      </c>
      <c r="F12" s="5">
        <v>0</v>
      </c>
      <c r="G12" s="5">
        <v>0</v>
      </c>
      <c r="H12" s="5">
        <v>0</v>
      </c>
      <c r="I12" s="5">
        <v>0</v>
      </c>
      <c r="J12" s="5">
        <f>5*30</f>
        <v>150</v>
      </c>
      <c r="K12" s="4">
        <v>0</v>
      </c>
      <c r="L12" s="4">
        <f>80*2</f>
        <v>160</v>
      </c>
      <c r="M12" s="4"/>
      <c r="N12" s="10">
        <f>MIN(F12:M12)</f>
        <v>0</v>
      </c>
    </row>
    <row r="13" spans="2:14" s="2" customFormat="1" x14ac:dyDescent="0.25">
      <c r="B13" s="1" t="s">
        <v>41</v>
      </c>
      <c r="C13" s="4" t="s">
        <v>10</v>
      </c>
      <c r="D13" s="4" t="s">
        <v>11</v>
      </c>
      <c r="E13" s="4">
        <f t="shared" ref="E13" si="6">SUM(F13:M13)-N13</f>
        <v>195</v>
      </c>
      <c r="F13" s="5">
        <v>0</v>
      </c>
      <c r="G13" s="5">
        <v>0</v>
      </c>
      <c r="H13" s="5">
        <v>0</v>
      </c>
      <c r="I13" s="5">
        <v>0</v>
      </c>
      <c r="J13" s="5">
        <f>5*15</f>
        <v>75</v>
      </c>
      <c r="K13" s="5">
        <f>2*60</f>
        <v>120</v>
      </c>
      <c r="L13" s="4">
        <v>0</v>
      </c>
      <c r="M13" s="4"/>
      <c r="N13" s="10">
        <f t="shared" ref="N13" si="7">MIN(F13:M13)</f>
        <v>0</v>
      </c>
    </row>
    <row r="14" spans="2:14" s="2" customFormat="1" x14ac:dyDescent="0.25">
      <c r="B14" s="1" t="s">
        <v>172</v>
      </c>
      <c r="C14" s="4" t="s">
        <v>143</v>
      </c>
      <c r="D14" s="4" t="s">
        <v>171</v>
      </c>
      <c r="E14" s="4">
        <f t="shared" ref="E14:E15" si="8">SUM(F14:M14)-N14</f>
        <v>120</v>
      </c>
      <c r="F14" s="4">
        <v>0</v>
      </c>
      <c r="G14" s="5">
        <f>2*60</f>
        <v>120</v>
      </c>
      <c r="H14" s="4">
        <v>0</v>
      </c>
      <c r="I14" s="4">
        <v>0</v>
      </c>
      <c r="J14" s="5">
        <v>0</v>
      </c>
      <c r="K14" s="4">
        <v>0</v>
      </c>
      <c r="L14" s="4">
        <v>0</v>
      </c>
      <c r="M14" s="4"/>
      <c r="N14" s="10">
        <f t="shared" si="5"/>
        <v>0</v>
      </c>
    </row>
    <row r="15" spans="2:14" s="2" customFormat="1" x14ac:dyDescent="0.25">
      <c r="B15" s="1" t="s">
        <v>175</v>
      </c>
      <c r="C15" s="4" t="s">
        <v>17</v>
      </c>
      <c r="D15" s="4" t="s">
        <v>18</v>
      </c>
      <c r="E15" s="4">
        <f t="shared" si="8"/>
        <v>75</v>
      </c>
      <c r="F15" s="5">
        <v>0</v>
      </c>
      <c r="G15" s="5">
        <v>0</v>
      </c>
      <c r="H15" s="5">
        <v>0</v>
      </c>
      <c r="I15" s="5">
        <v>0</v>
      </c>
      <c r="J15" s="5">
        <f>5*15</f>
        <v>75</v>
      </c>
      <c r="K15" s="4">
        <v>0</v>
      </c>
      <c r="L15" s="4">
        <v>0</v>
      </c>
      <c r="M15" s="4"/>
      <c r="N15" s="10">
        <f t="shared" si="5"/>
        <v>0</v>
      </c>
    </row>
    <row r="16" spans="2:14" hidden="1" x14ac:dyDescent="0.25">
      <c r="B16" s="1" t="s">
        <v>23</v>
      </c>
      <c r="C16" s="4" t="s">
        <v>15</v>
      </c>
      <c r="D16" s="4" t="s">
        <v>11</v>
      </c>
      <c r="E16" s="4">
        <f t="shared" ref="E16:E17" si="9">SUM(F16:M16)-N16</f>
        <v>0</v>
      </c>
      <c r="F16" s="4">
        <v>0</v>
      </c>
      <c r="G16" s="5">
        <v>0</v>
      </c>
      <c r="H16" s="4">
        <v>0</v>
      </c>
      <c r="I16" s="4"/>
      <c r="J16" s="4"/>
      <c r="K16" s="4"/>
      <c r="L16" s="4"/>
      <c r="M16" s="4"/>
      <c r="N16" s="10"/>
    </row>
    <row r="17" spans="2:14" hidden="1" x14ac:dyDescent="0.25">
      <c r="B17" s="1" t="s">
        <v>41</v>
      </c>
      <c r="C17" s="6" t="s">
        <v>10</v>
      </c>
      <c r="D17" s="4" t="s">
        <v>11</v>
      </c>
      <c r="E17" s="4">
        <f t="shared" si="9"/>
        <v>0</v>
      </c>
      <c r="F17" s="5">
        <v>0</v>
      </c>
      <c r="G17" s="5">
        <v>0</v>
      </c>
      <c r="H17" s="4">
        <v>0</v>
      </c>
      <c r="I17" s="4"/>
      <c r="J17" s="5"/>
      <c r="K17" s="4"/>
      <c r="L17" s="4"/>
      <c r="M17" s="4"/>
      <c r="N17" s="10"/>
    </row>
    <row r="18" spans="2:14" x14ac:dyDescent="0.25"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2:14" x14ac:dyDescent="0.2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2:14" x14ac:dyDescent="0.25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2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4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4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4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4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4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4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N15"/>
  <sheetViews>
    <sheetView zoomScale="160" zoomScaleNormal="160" workbookViewId="0">
      <selection activeCell="K7" sqref="K7:K15"/>
    </sheetView>
  </sheetViews>
  <sheetFormatPr defaultRowHeight="15" x14ac:dyDescent="0.25"/>
  <cols>
    <col min="1" max="1" width="0.42578125" customWidth="1"/>
    <col min="2" max="2" width="8.140625" customWidth="1"/>
    <col min="3" max="3" width="23.28515625" customWidth="1"/>
    <col min="4" max="4" width="9.42578125" customWidth="1"/>
    <col min="5" max="5" width="5.7109375" customWidth="1"/>
    <col min="6" max="6" width="12.85546875" customWidth="1"/>
    <col min="7" max="7" width="14.7109375" customWidth="1"/>
    <col min="8" max="8" width="12.5703125" customWidth="1"/>
    <col min="9" max="9" width="15.140625" customWidth="1"/>
    <col min="10" max="10" width="11.85546875" customWidth="1"/>
    <col min="11" max="11" width="18.42578125" customWidth="1"/>
    <col min="12" max="12" width="10.5703125" customWidth="1"/>
    <col min="13" max="13" width="11.7109375" customWidth="1"/>
    <col min="14" max="14" width="9" style="20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2:14" ht="24.4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2:14" ht="21" x14ac:dyDescent="0.25">
      <c r="B4" s="1"/>
      <c r="C4" s="22" t="s">
        <v>19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148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9" t="s">
        <v>113</v>
      </c>
    </row>
    <row r="7" spans="2:14" x14ac:dyDescent="0.25">
      <c r="B7" s="1" t="s">
        <v>5</v>
      </c>
      <c r="C7" s="4" t="s">
        <v>14</v>
      </c>
      <c r="D7" s="4" t="s">
        <v>11</v>
      </c>
      <c r="E7" s="4">
        <f>SUM(F7:M7)-N7</f>
        <v>940</v>
      </c>
      <c r="F7" s="5">
        <f>2*100</f>
        <v>200</v>
      </c>
      <c r="G7" s="5">
        <f>2*80</f>
        <v>160</v>
      </c>
      <c r="H7" s="4">
        <v>0</v>
      </c>
      <c r="I7" s="5">
        <f>2*60</f>
        <v>120</v>
      </c>
      <c r="J7" s="5">
        <f>5*60</f>
        <v>300</v>
      </c>
      <c r="K7" s="5">
        <v>0</v>
      </c>
      <c r="L7" s="5">
        <f>80*2</f>
        <v>160</v>
      </c>
      <c r="M7" s="5"/>
      <c r="N7" s="10">
        <f>MIN(F7:M7)</f>
        <v>0</v>
      </c>
    </row>
    <row r="8" spans="2:14" x14ac:dyDescent="0.25">
      <c r="B8" s="1" t="s">
        <v>7</v>
      </c>
      <c r="C8" s="14" t="s">
        <v>13</v>
      </c>
      <c r="D8" s="4" t="s">
        <v>11</v>
      </c>
      <c r="E8" s="4">
        <f t="shared" ref="E8" si="0">SUM(F8:M8)-N8</f>
        <v>900</v>
      </c>
      <c r="F8" s="5">
        <v>0</v>
      </c>
      <c r="G8" s="5">
        <f>2*100</f>
        <v>200</v>
      </c>
      <c r="H8" s="4">
        <v>0</v>
      </c>
      <c r="I8" s="4">
        <v>0</v>
      </c>
      <c r="J8" s="5">
        <f>5*100</f>
        <v>500</v>
      </c>
      <c r="K8" s="5">
        <v>0</v>
      </c>
      <c r="L8" s="5">
        <f>100*2</f>
        <v>200</v>
      </c>
      <c r="M8" s="4"/>
      <c r="N8" s="10">
        <f t="shared" ref="N8:N15" si="1">MIN(F8:M8)</f>
        <v>0</v>
      </c>
    </row>
    <row r="9" spans="2:14" ht="15.75" customHeight="1" x14ac:dyDescent="0.25">
      <c r="B9" s="1" t="s">
        <v>8</v>
      </c>
      <c r="C9" s="4" t="s">
        <v>21</v>
      </c>
      <c r="D9" s="4" t="s">
        <v>11</v>
      </c>
      <c r="E9" s="4">
        <f t="shared" ref="E9" si="2">SUM(F9:M9)-N9</f>
        <v>830</v>
      </c>
      <c r="F9" s="5">
        <f>2*80</f>
        <v>160</v>
      </c>
      <c r="G9" s="5">
        <f>2*60</f>
        <v>120</v>
      </c>
      <c r="H9" s="5">
        <f>2*80</f>
        <v>160</v>
      </c>
      <c r="I9" s="5">
        <f>2*60</f>
        <v>120</v>
      </c>
      <c r="J9" s="5">
        <f>5*30</f>
        <v>150</v>
      </c>
      <c r="K9" s="5">
        <v>0</v>
      </c>
      <c r="L9" s="5">
        <f>60*2</f>
        <v>120</v>
      </c>
      <c r="M9" s="5"/>
      <c r="N9" s="10">
        <f t="shared" si="1"/>
        <v>0</v>
      </c>
    </row>
    <row r="10" spans="2:14" ht="15.75" customHeight="1" x14ac:dyDescent="0.25">
      <c r="B10" s="1" t="s">
        <v>16</v>
      </c>
      <c r="C10" s="4" t="s">
        <v>15</v>
      </c>
      <c r="D10" s="4" t="s">
        <v>11</v>
      </c>
      <c r="E10" s="4">
        <f t="shared" ref="E10:E15" si="3">SUM(F10:M10)-N10</f>
        <v>500</v>
      </c>
      <c r="F10" s="5">
        <v>0</v>
      </c>
      <c r="G10" s="4">
        <v>0</v>
      </c>
      <c r="H10" s="5">
        <f>2*100</f>
        <v>200</v>
      </c>
      <c r="I10" s="5">
        <v>0</v>
      </c>
      <c r="J10" s="5">
        <f>5*60</f>
        <v>300</v>
      </c>
      <c r="K10" s="5">
        <v>0</v>
      </c>
      <c r="L10" s="5">
        <v>0</v>
      </c>
      <c r="M10" s="4"/>
      <c r="N10" s="10">
        <f t="shared" si="1"/>
        <v>0</v>
      </c>
    </row>
    <row r="11" spans="2:14" ht="15.75" customHeight="1" x14ac:dyDescent="0.25">
      <c r="B11" s="1" t="s">
        <v>29</v>
      </c>
      <c r="C11" s="4" t="s">
        <v>230</v>
      </c>
      <c r="D11" s="4" t="s">
        <v>11</v>
      </c>
      <c r="E11" s="4">
        <f t="shared" si="3"/>
        <v>400</v>
      </c>
      <c r="F11" s="5">
        <v>0</v>
      </c>
      <c r="G11" s="5">
        <v>0</v>
      </c>
      <c r="H11" s="4">
        <v>0</v>
      </c>
      <c r="I11" s="4">
        <v>0</v>
      </c>
      <c r="J11" s="5">
        <f>5*80</f>
        <v>400</v>
      </c>
      <c r="K11" s="5">
        <v>0</v>
      </c>
      <c r="L11" s="5">
        <v>0</v>
      </c>
      <c r="M11" s="4"/>
      <c r="N11" s="10">
        <f t="shared" si="1"/>
        <v>0</v>
      </c>
    </row>
    <row r="12" spans="2:14" ht="15.75" customHeight="1" x14ac:dyDescent="0.25">
      <c r="B12" s="1" t="s">
        <v>23</v>
      </c>
      <c r="C12" s="4" t="s">
        <v>226</v>
      </c>
      <c r="D12" s="9" t="s">
        <v>18</v>
      </c>
      <c r="E12" s="4">
        <f>SUM(F12:M12)-N12</f>
        <v>200</v>
      </c>
      <c r="F12" s="5">
        <v>0</v>
      </c>
      <c r="G12" s="4">
        <v>0</v>
      </c>
      <c r="H12" s="4">
        <v>0</v>
      </c>
      <c r="I12" s="5">
        <f>2*100</f>
        <v>200</v>
      </c>
      <c r="J12" s="4">
        <v>0</v>
      </c>
      <c r="K12" s="5">
        <v>0</v>
      </c>
      <c r="L12" s="4">
        <v>0</v>
      </c>
      <c r="M12" s="4"/>
      <c r="N12" s="10">
        <f t="shared" si="1"/>
        <v>0</v>
      </c>
    </row>
    <row r="13" spans="2:14" ht="15.75" customHeight="1" x14ac:dyDescent="0.25">
      <c r="B13" s="1" t="s">
        <v>41</v>
      </c>
      <c r="C13" s="14" t="s">
        <v>10</v>
      </c>
      <c r="D13" s="4" t="s">
        <v>11</v>
      </c>
      <c r="E13" s="4">
        <f t="shared" si="3"/>
        <v>160</v>
      </c>
      <c r="F13" s="5">
        <v>0</v>
      </c>
      <c r="G13" s="4">
        <v>0</v>
      </c>
      <c r="H13" s="4">
        <v>0</v>
      </c>
      <c r="I13" s="5">
        <f>2*80</f>
        <v>160</v>
      </c>
      <c r="J13" s="4">
        <v>0</v>
      </c>
      <c r="K13" s="5">
        <v>0</v>
      </c>
      <c r="L13" s="5">
        <v>0</v>
      </c>
      <c r="M13" s="4"/>
      <c r="N13" s="10">
        <f t="shared" si="1"/>
        <v>0</v>
      </c>
    </row>
    <row r="14" spans="2:14" x14ac:dyDescent="0.25">
      <c r="B14" s="1" t="s">
        <v>172</v>
      </c>
      <c r="C14" s="4" t="s">
        <v>157</v>
      </c>
      <c r="D14" s="4" t="s">
        <v>142</v>
      </c>
      <c r="E14" s="4">
        <f t="shared" si="3"/>
        <v>120</v>
      </c>
      <c r="F14" s="5">
        <v>0</v>
      </c>
      <c r="G14" s="4">
        <v>0</v>
      </c>
      <c r="H14" s="5">
        <f>2*60</f>
        <v>120</v>
      </c>
      <c r="I14" s="4">
        <v>0</v>
      </c>
      <c r="J14" s="4">
        <v>0</v>
      </c>
      <c r="K14" s="5">
        <v>0</v>
      </c>
      <c r="L14" s="5">
        <v>0</v>
      </c>
      <c r="M14" s="4"/>
      <c r="N14" s="10">
        <f t="shared" si="1"/>
        <v>0</v>
      </c>
    </row>
    <row r="15" spans="2:14" x14ac:dyDescent="0.25">
      <c r="B15" s="1" t="s">
        <v>172</v>
      </c>
      <c r="C15" s="4" t="s">
        <v>143</v>
      </c>
      <c r="D15" s="4" t="s">
        <v>28</v>
      </c>
      <c r="E15" s="4">
        <f t="shared" si="3"/>
        <v>120</v>
      </c>
      <c r="F15" s="5">
        <f>2*60</f>
        <v>120</v>
      </c>
      <c r="G15" s="5">
        <v>0</v>
      </c>
      <c r="H15" s="4">
        <v>0</v>
      </c>
      <c r="I15" s="4">
        <v>0</v>
      </c>
      <c r="J15" s="4">
        <v>0</v>
      </c>
      <c r="K15" s="5">
        <v>0</v>
      </c>
      <c r="L15" s="4">
        <v>0</v>
      </c>
      <c r="M15" s="4"/>
      <c r="N15" s="10">
        <f t="shared" si="1"/>
        <v>0</v>
      </c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Roman,Normal"&amp;12&amp;A</oddHeader>
    <oddFooter>&amp;C&amp;"Times New Roman,Normal"&amp;12Página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MK34"/>
  <sheetViews>
    <sheetView tabSelected="1" topLeftCell="A3" zoomScale="115" zoomScaleNormal="115" workbookViewId="0">
      <selection activeCell="K27" sqref="A27:K27"/>
    </sheetView>
  </sheetViews>
  <sheetFormatPr defaultRowHeight="15" x14ac:dyDescent="0.25"/>
  <cols>
    <col min="1" max="1" width="0.7109375" style="2" customWidth="1"/>
    <col min="2" max="2" width="8.5703125" style="1" customWidth="1"/>
    <col min="3" max="3" width="23.42578125" style="2" customWidth="1"/>
    <col min="4" max="4" width="9.5703125" style="2" customWidth="1"/>
    <col min="5" max="5" width="5.5703125" style="2" customWidth="1"/>
    <col min="6" max="6" width="11.28515625" style="2" customWidth="1"/>
    <col min="7" max="7" width="14.85546875" style="2" customWidth="1"/>
    <col min="8" max="8" width="12.5703125" style="2" customWidth="1"/>
    <col min="9" max="9" width="14.85546875" style="2" customWidth="1"/>
    <col min="10" max="10" width="11.7109375" style="2" customWidth="1"/>
    <col min="11" max="11" width="18.5703125" style="2" customWidth="1"/>
    <col min="12" max="12" width="10.42578125" style="2" customWidth="1"/>
    <col min="13" max="13" width="11.7109375" style="2" customWidth="1"/>
    <col min="14" max="14" width="9.140625" style="1" customWidth="1"/>
    <col min="15" max="1025" width="9.140625" style="2" customWidth="1"/>
  </cols>
  <sheetData>
    <row r="2" spans="1:1025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8"/>
    </row>
    <row r="4" spans="1:1025" ht="21" x14ac:dyDescent="0.25">
      <c r="C4" s="22" t="s">
        <v>111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1:1025" s="2" customFormat="1" ht="49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148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1:1025" s="17" customFormat="1" x14ac:dyDescent="0.25">
      <c r="A7" s="15"/>
      <c r="B7" s="16" t="s">
        <v>5</v>
      </c>
      <c r="C7" s="14" t="s">
        <v>13</v>
      </c>
      <c r="D7" s="9" t="s">
        <v>11</v>
      </c>
      <c r="E7" s="9">
        <f>SUM(F7:M7)-N7</f>
        <v>1500</v>
      </c>
      <c r="F7" s="13">
        <f>2*100</f>
        <v>200</v>
      </c>
      <c r="G7" s="13">
        <f>2*100</f>
        <v>200</v>
      </c>
      <c r="H7" s="13">
        <f>2*100</f>
        <v>200</v>
      </c>
      <c r="I7" s="13">
        <f>2*100</f>
        <v>200</v>
      </c>
      <c r="J7" s="13">
        <f>5*100</f>
        <v>500</v>
      </c>
      <c r="K7" s="13">
        <f>2*100</f>
        <v>200</v>
      </c>
      <c r="L7" s="9">
        <f>100*2</f>
        <v>200</v>
      </c>
      <c r="M7" s="9"/>
      <c r="N7" s="9">
        <f>MIN(F7:M7)</f>
        <v>200</v>
      </c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5"/>
      <c r="HQ7" s="15"/>
      <c r="HR7" s="15"/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5"/>
      <c r="ID7" s="15"/>
      <c r="IE7" s="15"/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5"/>
      <c r="IQ7" s="15"/>
      <c r="IR7" s="15"/>
      <c r="IS7" s="15"/>
      <c r="IT7" s="15"/>
      <c r="IU7" s="15"/>
      <c r="IV7" s="15"/>
      <c r="IW7" s="15"/>
      <c r="IX7" s="15"/>
      <c r="IY7" s="15"/>
      <c r="IZ7" s="15"/>
      <c r="JA7" s="15"/>
      <c r="JB7" s="15"/>
      <c r="JC7" s="15"/>
      <c r="JD7" s="15"/>
      <c r="JE7" s="15"/>
      <c r="JF7" s="15"/>
      <c r="JG7" s="15"/>
      <c r="JH7" s="15"/>
      <c r="JI7" s="15"/>
      <c r="JJ7" s="15"/>
      <c r="JK7" s="15"/>
      <c r="JL7" s="15"/>
      <c r="JM7" s="15"/>
      <c r="JN7" s="15"/>
      <c r="JO7" s="15"/>
      <c r="JP7" s="15"/>
      <c r="JQ7" s="15"/>
      <c r="JR7" s="15"/>
      <c r="JS7" s="15"/>
      <c r="JT7" s="15"/>
      <c r="JU7" s="15"/>
      <c r="JV7" s="15"/>
      <c r="JW7" s="15"/>
      <c r="JX7" s="15"/>
      <c r="JY7" s="15"/>
      <c r="JZ7" s="15"/>
      <c r="KA7" s="15"/>
      <c r="KB7" s="15"/>
      <c r="KC7" s="15"/>
      <c r="KD7" s="15"/>
      <c r="KE7" s="15"/>
      <c r="KF7" s="15"/>
      <c r="KG7" s="15"/>
      <c r="KH7" s="15"/>
      <c r="KI7" s="15"/>
      <c r="KJ7" s="15"/>
      <c r="KK7" s="15"/>
      <c r="KL7" s="15"/>
      <c r="KM7" s="15"/>
      <c r="KN7" s="15"/>
      <c r="KO7" s="15"/>
      <c r="KP7" s="15"/>
      <c r="KQ7" s="15"/>
      <c r="KR7" s="15"/>
      <c r="KS7" s="15"/>
      <c r="KT7" s="15"/>
      <c r="KU7" s="15"/>
      <c r="KV7" s="15"/>
      <c r="KW7" s="15"/>
      <c r="KX7" s="15"/>
      <c r="KY7" s="15"/>
      <c r="KZ7" s="15"/>
      <c r="LA7" s="15"/>
      <c r="LB7" s="15"/>
      <c r="LC7" s="15"/>
      <c r="LD7" s="15"/>
      <c r="LE7" s="15"/>
      <c r="LF7" s="15"/>
      <c r="LG7" s="15"/>
      <c r="LH7" s="15"/>
      <c r="LI7" s="15"/>
      <c r="LJ7" s="15"/>
      <c r="LK7" s="15"/>
      <c r="LL7" s="15"/>
      <c r="LM7" s="15"/>
      <c r="LN7" s="15"/>
      <c r="LO7" s="15"/>
      <c r="LP7" s="15"/>
      <c r="LQ7" s="15"/>
      <c r="LR7" s="15"/>
      <c r="LS7" s="15"/>
      <c r="LT7" s="15"/>
      <c r="LU7" s="15"/>
      <c r="LV7" s="15"/>
      <c r="LW7" s="15"/>
      <c r="LX7" s="15"/>
      <c r="LY7" s="15"/>
      <c r="LZ7" s="15"/>
      <c r="MA7" s="15"/>
      <c r="MB7" s="15"/>
      <c r="MC7" s="15"/>
      <c r="MD7" s="15"/>
      <c r="ME7" s="15"/>
      <c r="MF7" s="15"/>
      <c r="MG7" s="15"/>
      <c r="MH7" s="15"/>
      <c r="MI7" s="15"/>
      <c r="MJ7" s="15"/>
      <c r="MK7" s="15"/>
      <c r="ML7" s="15"/>
      <c r="MM7" s="15"/>
      <c r="MN7" s="15"/>
      <c r="MO7" s="15"/>
      <c r="MP7" s="15"/>
      <c r="MQ7" s="15"/>
      <c r="MR7" s="15"/>
      <c r="MS7" s="15"/>
      <c r="MT7" s="15"/>
      <c r="MU7" s="15"/>
      <c r="MV7" s="15"/>
      <c r="MW7" s="15"/>
      <c r="MX7" s="15"/>
      <c r="MY7" s="15"/>
      <c r="MZ7" s="15"/>
      <c r="NA7" s="15"/>
      <c r="NB7" s="15"/>
      <c r="NC7" s="15"/>
      <c r="ND7" s="15"/>
      <c r="NE7" s="15"/>
      <c r="NF7" s="15"/>
      <c r="NG7" s="15"/>
      <c r="NH7" s="15"/>
      <c r="NI7" s="15"/>
      <c r="NJ7" s="15"/>
      <c r="NK7" s="15"/>
      <c r="NL7" s="15"/>
      <c r="NM7" s="15"/>
      <c r="NN7" s="15"/>
      <c r="NO7" s="15"/>
      <c r="NP7" s="15"/>
      <c r="NQ7" s="15"/>
      <c r="NR7" s="15"/>
      <c r="NS7" s="15"/>
      <c r="NT7" s="15"/>
      <c r="NU7" s="15"/>
      <c r="NV7" s="15"/>
      <c r="NW7" s="15"/>
      <c r="NX7" s="15"/>
      <c r="NY7" s="15"/>
      <c r="NZ7" s="15"/>
      <c r="OA7" s="15"/>
      <c r="OB7" s="15"/>
      <c r="OC7" s="15"/>
      <c r="OD7" s="15"/>
      <c r="OE7" s="15"/>
      <c r="OF7" s="15"/>
      <c r="OG7" s="15"/>
      <c r="OH7" s="15"/>
      <c r="OI7" s="15"/>
      <c r="OJ7" s="15"/>
      <c r="OK7" s="15"/>
      <c r="OL7" s="15"/>
      <c r="OM7" s="15"/>
      <c r="ON7" s="15"/>
      <c r="OO7" s="15"/>
      <c r="OP7" s="15"/>
      <c r="OQ7" s="15"/>
      <c r="OR7" s="15"/>
      <c r="OS7" s="15"/>
      <c r="OT7" s="15"/>
      <c r="OU7" s="15"/>
      <c r="OV7" s="15"/>
      <c r="OW7" s="15"/>
      <c r="OX7" s="15"/>
      <c r="OY7" s="15"/>
      <c r="OZ7" s="15"/>
      <c r="PA7" s="15"/>
      <c r="PB7" s="15"/>
      <c r="PC7" s="15"/>
      <c r="PD7" s="15"/>
      <c r="PE7" s="15"/>
      <c r="PF7" s="15"/>
      <c r="PG7" s="15"/>
      <c r="PH7" s="15"/>
      <c r="PI7" s="15"/>
      <c r="PJ7" s="15"/>
      <c r="PK7" s="15"/>
      <c r="PL7" s="15"/>
      <c r="PM7" s="15"/>
      <c r="PN7" s="15"/>
      <c r="PO7" s="15"/>
      <c r="PP7" s="15"/>
      <c r="PQ7" s="15"/>
      <c r="PR7" s="15"/>
      <c r="PS7" s="15"/>
      <c r="PT7" s="15"/>
      <c r="PU7" s="15"/>
      <c r="PV7" s="15"/>
      <c r="PW7" s="15"/>
      <c r="PX7" s="15"/>
      <c r="PY7" s="15"/>
      <c r="PZ7" s="15"/>
      <c r="QA7" s="15"/>
      <c r="QB7" s="15"/>
      <c r="QC7" s="15"/>
      <c r="QD7" s="15"/>
      <c r="QE7" s="15"/>
      <c r="QF7" s="15"/>
      <c r="QG7" s="15"/>
      <c r="QH7" s="15"/>
      <c r="QI7" s="15"/>
      <c r="QJ7" s="15"/>
      <c r="QK7" s="15"/>
      <c r="QL7" s="15"/>
      <c r="QM7" s="15"/>
      <c r="QN7" s="15"/>
      <c r="QO7" s="15"/>
      <c r="QP7" s="15"/>
      <c r="QQ7" s="15"/>
      <c r="QR7" s="15"/>
      <c r="QS7" s="15"/>
      <c r="QT7" s="15"/>
      <c r="QU7" s="15"/>
      <c r="QV7" s="15"/>
      <c r="QW7" s="15"/>
      <c r="QX7" s="15"/>
      <c r="QY7" s="15"/>
      <c r="QZ7" s="15"/>
      <c r="RA7" s="15"/>
      <c r="RB7" s="15"/>
      <c r="RC7" s="15"/>
      <c r="RD7" s="15"/>
      <c r="RE7" s="15"/>
      <c r="RF7" s="15"/>
      <c r="RG7" s="15"/>
      <c r="RH7" s="15"/>
      <c r="RI7" s="15"/>
      <c r="RJ7" s="15"/>
      <c r="RK7" s="15"/>
      <c r="RL7" s="15"/>
      <c r="RM7" s="15"/>
      <c r="RN7" s="15"/>
      <c r="RO7" s="15"/>
      <c r="RP7" s="15"/>
      <c r="RQ7" s="15"/>
      <c r="RR7" s="15"/>
      <c r="RS7" s="15"/>
      <c r="RT7" s="15"/>
      <c r="RU7" s="15"/>
      <c r="RV7" s="15"/>
      <c r="RW7" s="15"/>
      <c r="RX7" s="15"/>
      <c r="RY7" s="15"/>
      <c r="RZ7" s="15"/>
      <c r="SA7" s="15"/>
      <c r="SB7" s="15"/>
      <c r="SC7" s="15"/>
      <c r="SD7" s="15"/>
      <c r="SE7" s="15"/>
      <c r="SF7" s="15"/>
      <c r="SG7" s="15"/>
      <c r="SH7" s="15"/>
      <c r="SI7" s="15"/>
      <c r="SJ7" s="15"/>
      <c r="SK7" s="15"/>
      <c r="SL7" s="15"/>
      <c r="SM7" s="15"/>
      <c r="SN7" s="15"/>
      <c r="SO7" s="15"/>
      <c r="SP7" s="15"/>
      <c r="SQ7" s="15"/>
      <c r="SR7" s="15"/>
      <c r="SS7" s="15"/>
      <c r="ST7" s="15"/>
      <c r="SU7" s="15"/>
      <c r="SV7" s="15"/>
      <c r="SW7" s="15"/>
      <c r="SX7" s="15"/>
      <c r="SY7" s="15"/>
      <c r="SZ7" s="15"/>
      <c r="TA7" s="15"/>
      <c r="TB7" s="15"/>
      <c r="TC7" s="15"/>
      <c r="TD7" s="15"/>
      <c r="TE7" s="15"/>
      <c r="TF7" s="15"/>
      <c r="TG7" s="15"/>
      <c r="TH7" s="15"/>
      <c r="TI7" s="15"/>
      <c r="TJ7" s="15"/>
      <c r="TK7" s="15"/>
      <c r="TL7" s="15"/>
      <c r="TM7" s="15"/>
      <c r="TN7" s="15"/>
      <c r="TO7" s="15"/>
      <c r="TP7" s="15"/>
      <c r="TQ7" s="15"/>
      <c r="TR7" s="15"/>
      <c r="TS7" s="15"/>
      <c r="TT7" s="15"/>
      <c r="TU7" s="15"/>
      <c r="TV7" s="15"/>
      <c r="TW7" s="15"/>
      <c r="TX7" s="15"/>
      <c r="TY7" s="15"/>
      <c r="TZ7" s="15"/>
      <c r="UA7" s="15"/>
      <c r="UB7" s="15"/>
      <c r="UC7" s="15"/>
      <c r="UD7" s="15"/>
      <c r="UE7" s="15"/>
      <c r="UF7" s="15"/>
      <c r="UG7" s="15"/>
      <c r="UH7" s="15"/>
      <c r="UI7" s="15"/>
      <c r="UJ7" s="15"/>
      <c r="UK7" s="15"/>
      <c r="UL7" s="15"/>
      <c r="UM7" s="15"/>
      <c r="UN7" s="15"/>
      <c r="UO7" s="15"/>
      <c r="UP7" s="15"/>
      <c r="UQ7" s="15"/>
      <c r="UR7" s="15"/>
      <c r="US7" s="15"/>
      <c r="UT7" s="15"/>
      <c r="UU7" s="15"/>
      <c r="UV7" s="15"/>
      <c r="UW7" s="15"/>
      <c r="UX7" s="15"/>
      <c r="UY7" s="15"/>
      <c r="UZ7" s="15"/>
      <c r="VA7" s="15"/>
      <c r="VB7" s="15"/>
      <c r="VC7" s="15"/>
      <c r="VD7" s="15"/>
      <c r="VE7" s="15"/>
      <c r="VF7" s="15"/>
      <c r="VG7" s="15"/>
      <c r="VH7" s="15"/>
      <c r="VI7" s="15"/>
      <c r="VJ7" s="15"/>
      <c r="VK7" s="15"/>
      <c r="VL7" s="15"/>
      <c r="VM7" s="15"/>
      <c r="VN7" s="15"/>
      <c r="VO7" s="15"/>
      <c r="VP7" s="15"/>
      <c r="VQ7" s="15"/>
      <c r="VR7" s="15"/>
      <c r="VS7" s="15"/>
      <c r="VT7" s="15"/>
      <c r="VU7" s="15"/>
      <c r="VV7" s="15"/>
      <c r="VW7" s="15"/>
      <c r="VX7" s="15"/>
      <c r="VY7" s="15"/>
      <c r="VZ7" s="15"/>
      <c r="WA7" s="15"/>
      <c r="WB7" s="15"/>
      <c r="WC7" s="15"/>
      <c r="WD7" s="15"/>
      <c r="WE7" s="15"/>
      <c r="WF7" s="15"/>
      <c r="WG7" s="15"/>
      <c r="WH7" s="15"/>
      <c r="WI7" s="15"/>
      <c r="WJ7" s="15"/>
      <c r="WK7" s="15"/>
      <c r="WL7" s="15"/>
      <c r="WM7" s="15"/>
      <c r="WN7" s="15"/>
      <c r="WO7" s="15"/>
      <c r="WP7" s="15"/>
      <c r="WQ7" s="15"/>
      <c r="WR7" s="15"/>
      <c r="WS7" s="15"/>
      <c r="WT7" s="15"/>
      <c r="WU7" s="15"/>
      <c r="WV7" s="15"/>
      <c r="WW7" s="15"/>
      <c r="WX7" s="15"/>
      <c r="WY7" s="15"/>
      <c r="WZ7" s="15"/>
      <c r="XA7" s="15"/>
      <c r="XB7" s="15"/>
      <c r="XC7" s="15"/>
      <c r="XD7" s="15"/>
      <c r="XE7" s="15"/>
      <c r="XF7" s="15"/>
      <c r="XG7" s="15"/>
      <c r="XH7" s="15"/>
      <c r="XI7" s="15"/>
      <c r="XJ7" s="15"/>
      <c r="XK7" s="15"/>
      <c r="XL7" s="15"/>
      <c r="XM7" s="15"/>
      <c r="XN7" s="15"/>
      <c r="XO7" s="15"/>
      <c r="XP7" s="15"/>
      <c r="XQ7" s="15"/>
      <c r="XR7" s="15"/>
      <c r="XS7" s="15"/>
      <c r="XT7" s="15"/>
      <c r="XU7" s="15"/>
      <c r="XV7" s="15"/>
      <c r="XW7" s="15"/>
      <c r="XX7" s="15"/>
      <c r="XY7" s="15"/>
      <c r="XZ7" s="15"/>
      <c r="YA7" s="15"/>
      <c r="YB7" s="15"/>
      <c r="YC7" s="15"/>
      <c r="YD7" s="15"/>
      <c r="YE7" s="15"/>
      <c r="YF7" s="15"/>
      <c r="YG7" s="15"/>
      <c r="YH7" s="15"/>
      <c r="YI7" s="15"/>
      <c r="YJ7" s="15"/>
      <c r="YK7" s="15"/>
      <c r="YL7" s="15"/>
      <c r="YM7" s="15"/>
      <c r="YN7" s="15"/>
      <c r="YO7" s="15"/>
      <c r="YP7" s="15"/>
      <c r="YQ7" s="15"/>
      <c r="YR7" s="15"/>
      <c r="YS7" s="15"/>
      <c r="YT7" s="15"/>
      <c r="YU7" s="15"/>
      <c r="YV7" s="15"/>
      <c r="YW7" s="15"/>
      <c r="YX7" s="15"/>
      <c r="YY7" s="15"/>
      <c r="YZ7" s="15"/>
      <c r="ZA7" s="15"/>
      <c r="ZB7" s="15"/>
      <c r="ZC7" s="15"/>
      <c r="ZD7" s="15"/>
      <c r="ZE7" s="15"/>
      <c r="ZF7" s="15"/>
      <c r="ZG7" s="15"/>
      <c r="ZH7" s="15"/>
      <c r="ZI7" s="15"/>
      <c r="ZJ7" s="15"/>
      <c r="ZK7" s="15"/>
      <c r="ZL7" s="15"/>
      <c r="ZM7" s="15"/>
      <c r="ZN7" s="15"/>
      <c r="ZO7" s="15"/>
      <c r="ZP7" s="15"/>
      <c r="ZQ7" s="15"/>
      <c r="ZR7" s="15"/>
      <c r="ZS7" s="15"/>
      <c r="ZT7" s="15"/>
      <c r="ZU7" s="15"/>
      <c r="ZV7" s="15"/>
      <c r="ZW7" s="15"/>
      <c r="ZX7" s="15"/>
      <c r="ZY7" s="15"/>
      <c r="ZZ7" s="15"/>
      <c r="AAA7" s="15"/>
      <c r="AAB7" s="15"/>
      <c r="AAC7" s="15"/>
      <c r="AAD7" s="15"/>
      <c r="AAE7" s="15"/>
      <c r="AAF7" s="15"/>
      <c r="AAG7" s="15"/>
      <c r="AAH7" s="15"/>
      <c r="AAI7" s="15"/>
      <c r="AAJ7" s="15"/>
      <c r="AAK7" s="15"/>
      <c r="AAL7" s="15"/>
      <c r="AAM7" s="15"/>
      <c r="AAN7" s="15"/>
      <c r="AAO7" s="15"/>
      <c r="AAP7" s="15"/>
      <c r="AAQ7" s="15"/>
      <c r="AAR7" s="15"/>
      <c r="AAS7" s="15"/>
      <c r="AAT7" s="15"/>
      <c r="AAU7" s="15"/>
      <c r="AAV7" s="15"/>
      <c r="AAW7" s="15"/>
      <c r="AAX7" s="15"/>
      <c r="AAY7" s="15"/>
      <c r="AAZ7" s="15"/>
      <c r="ABA7" s="15"/>
      <c r="ABB7" s="15"/>
      <c r="ABC7" s="15"/>
      <c r="ABD7" s="15"/>
      <c r="ABE7" s="15"/>
      <c r="ABF7" s="15"/>
      <c r="ABG7" s="15"/>
      <c r="ABH7" s="15"/>
      <c r="ABI7" s="15"/>
      <c r="ABJ7" s="15"/>
      <c r="ABK7" s="15"/>
      <c r="ABL7" s="15"/>
      <c r="ABM7" s="15"/>
      <c r="ABN7" s="15"/>
      <c r="ABO7" s="15"/>
      <c r="ABP7" s="15"/>
      <c r="ABQ7" s="15"/>
      <c r="ABR7" s="15"/>
      <c r="ABS7" s="15"/>
      <c r="ABT7" s="15"/>
      <c r="ABU7" s="15"/>
      <c r="ABV7" s="15"/>
      <c r="ABW7" s="15"/>
      <c r="ABX7" s="15"/>
      <c r="ABY7" s="15"/>
      <c r="ABZ7" s="15"/>
      <c r="ACA7" s="15"/>
      <c r="ACB7" s="15"/>
      <c r="ACC7" s="15"/>
      <c r="ACD7" s="15"/>
      <c r="ACE7" s="15"/>
      <c r="ACF7" s="15"/>
      <c r="ACG7" s="15"/>
      <c r="ACH7" s="15"/>
      <c r="ACI7" s="15"/>
      <c r="ACJ7" s="15"/>
      <c r="ACK7" s="15"/>
      <c r="ACL7" s="15"/>
      <c r="ACM7" s="15"/>
      <c r="ACN7" s="15"/>
      <c r="ACO7" s="15"/>
      <c r="ACP7" s="15"/>
      <c r="ACQ7" s="15"/>
      <c r="ACR7" s="15"/>
      <c r="ACS7" s="15"/>
      <c r="ACT7" s="15"/>
      <c r="ACU7" s="15"/>
      <c r="ACV7" s="15"/>
      <c r="ACW7" s="15"/>
      <c r="ACX7" s="15"/>
      <c r="ACY7" s="15"/>
      <c r="ACZ7" s="15"/>
      <c r="ADA7" s="15"/>
      <c r="ADB7" s="15"/>
      <c r="ADC7" s="15"/>
      <c r="ADD7" s="15"/>
      <c r="ADE7" s="15"/>
      <c r="ADF7" s="15"/>
      <c r="ADG7" s="15"/>
      <c r="ADH7" s="15"/>
      <c r="ADI7" s="15"/>
      <c r="ADJ7" s="15"/>
      <c r="ADK7" s="15"/>
      <c r="ADL7" s="15"/>
      <c r="ADM7" s="15"/>
      <c r="ADN7" s="15"/>
      <c r="ADO7" s="15"/>
      <c r="ADP7" s="15"/>
      <c r="ADQ7" s="15"/>
      <c r="ADR7" s="15"/>
      <c r="ADS7" s="15"/>
      <c r="ADT7" s="15"/>
      <c r="ADU7" s="15"/>
      <c r="ADV7" s="15"/>
      <c r="ADW7" s="15"/>
      <c r="ADX7" s="15"/>
      <c r="ADY7" s="15"/>
      <c r="ADZ7" s="15"/>
      <c r="AEA7" s="15"/>
      <c r="AEB7" s="15"/>
      <c r="AEC7" s="15"/>
      <c r="AED7" s="15"/>
      <c r="AEE7" s="15"/>
      <c r="AEF7" s="15"/>
      <c r="AEG7" s="15"/>
      <c r="AEH7" s="15"/>
      <c r="AEI7" s="15"/>
      <c r="AEJ7" s="15"/>
      <c r="AEK7" s="15"/>
      <c r="AEL7" s="15"/>
      <c r="AEM7" s="15"/>
      <c r="AEN7" s="15"/>
      <c r="AEO7" s="15"/>
      <c r="AEP7" s="15"/>
      <c r="AEQ7" s="15"/>
      <c r="AER7" s="15"/>
      <c r="AES7" s="15"/>
      <c r="AET7" s="15"/>
      <c r="AEU7" s="15"/>
      <c r="AEV7" s="15"/>
      <c r="AEW7" s="15"/>
      <c r="AEX7" s="15"/>
      <c r="AEY7" s="15"/>
      <c r="AEZ7" s="15"/>
      <c r="AFA7" s="15"/>
      <c r="AFB7" s="15"/>
      <c r="AFC7" s="15"/>
      <c r="AFD7" s="15"/>
      <c r="AFE7" s="15"/>
      <c r="AFF7" s="15"/>
      <c r="AFG7" s="15"/>
      <c r="AFH7" s="15"/>
      <c r="AFI7" s="15"/>
      <c r="AFJ7" s="15"/>
      <c r="AFK7" s="15"/>
      <c r="AFL7" s="15"/>
      <c r="AFM7" s="15"/>
      <c r="AFN7" s="15"/>
      <c r="AFO7" s="15"/>
      <c r="AFP7" s="15"/>
      <c r="AFQ7" s="15"/>
      <c r="AFR7" s="15"/>
      <c r="AFS7" s="15"/>
      <c r="AFT7" s="15"/>
      <c r="AFU7" s="15"/>
      <c r="AFV7" s="15"/>
      <c r="AFW7" s="15"/>
      <c r="AFX7" s="15"/>
      <c r="AFY7" s="15"/>
      <c r="AFZ7" s="15"/>
      <c r="AGA7" s="15"/>
      <c r="AGB7" s="15"/>
      <c r="AGC7" s="15"/>
      <c r="AGD7" s="15"/>
      <c r="AGE7" s="15"/>
      <c r="AGF7" s="15"/>
      <c r="AGG7" s="15"/>
      <c r="AGH7" s="15"/>
      <c r="AGI7" s="15"/>
      <c r="AGJ7" s="15"/>
      <c r="AGK7" s="15"/>
      <c r="AGL7" s="15"/>
      <c r="AGM7" s="15"/>
      <c r="AGN7" s="15"/>
      <c r="AGO7" s="15"/>
      <c r="AGP7" s="15"/>
      <c r="AGQ7" s="15"/>
      <c r="AGR7" s="15"/>
      <c r="AGS7" s="15"/>
      <c r="AGT7" s="15"/>
      <c r="AGU7" s="15"/>
      <c r="AGV7" s="15"/>
      <c r="AGW7" s="15"/>
      <c r="AGX7" s="15"/>
      <c r="AGY7" s="15"/>
      <c r="AGZ7" s="15"/>
      <c r="AHA7" s="15"/>
      <c r="AHB7" s="15"/>
      <c r="AHC7" s="15"/>
      <c r="AHD7" s="15"/>
      <c r="AHE7" s="15"/>
      <c r="AHF7" s="15"/>
      <c r="AHG7" s="15"/>
      <c r="AHH7" s="15"/>
      <c r="AHI7" s="15"/>
      <c r="AHJ7" s="15"/>
      <c r="AHK7" s="15"/>
      <c r="AHL7" s="15"/>
      <c r="AHM7" s="15"/>
      <c r="AHN7" s="15"/>
      <c r="AHO7" s="15"/>
      <c r="AHP7" s="15"/>
      <c r="AHQ7" s="15"/>
      <c r="AHR7" s="15"/>
      <c r="AHS7" s="15"/>
      <c r="AHT7" s="15"/>
      <c r="AHU7" s="15"/>
      <c r="AHV7" s="15"/>
      <c r="AHW7" s="15"/>
      <c r="AHX7" s="15"/>
      <c r="AHY7" s="15"/>
      <c r="AHZ7" s="15"/>
      <c r="AIA7" s="15"/>
      <c r="AIB7" s="15"/>
      <c r="AIC7" s="15"/>
      <c r="AID7" s="15"/>
      <c r="AIE7" s="15"/>
      <c r="AIF7" s="15"/>
      <c r="AIG7" s="15"/>
      <c r="AIH7" s="15"/>
      <c r="AII7" s="15"/>
      <c r="AIJ7" s="15"/>
      <c r="AIK7" s="15"/>
      <c r="AIL7" s="15"/>
      <c r="AIM7" s="15"/>
      <c r="AIN7" s="15"/>
      <c r="AIO7" s="15"/>
      <c r="AIP7" s="15"/>
      <c r="AIQ7" s="15"/>
      <c r="AIR7" s="15"/>
      <c r="AIS7" s="15"/>
      <c r="AIT7" s="15"/>
      <c r="AIU7" s="15"/>
      <c r="AIV7" s="15"/>
      <c r="AIW7" s="15"/>
      <c r="AIX7" s="15"/>
      <c r="AIY7" s="15"/>
      <c r="AIZ7" s="15"/>
      <c r="AJA7" s="15"/>
      <c r="AJB7" s="15"/>
      <c r="AJC7" s="15"/>
      <c r="AJD7" s="15"/>
      <c r="AJE7" s="15"/>
      <c r="AJF7" s="15"/>
      <c r="AJG7" s="15"/>
      <c r="AJH7" s="15"/>
      <c r="AJI7" s="15"/>
      <c r="AJJ7" s="15"/>
      <c r="AJK7" s="15"/>
      <c r="AJL7" s="15"/>
      <c r="AJM7" s="15"/>
      <c r="AJN7" s="15"/>
      <c r="AJO7" s="15"/>
      <c r="AJP7" s="15"/>
      <c r="AJQ7" s="15"/>
      <c r="AJR7" s="15"/>
      <c r="AJS7" s="15"/>
      <c r="AJT7" s="15"/>
      <c r="AJU7" s="15"/>
      <c r="AJV7" s="15"/>
      <c r="AJW7" s="15"/>
      <c r="AJX7" s="15"/>
      <c r="AJY7" s="15"/>
      <c r="AJZ7" s="15"/>
      <c r="AKA7" s="15"/>
      <c r="AKB7" s="15"/>
      <c r="AKC7" s="15"/>
      <c r="AKD7" s="15"/>
      <c r="AKE7" s="15"/>
      <c r="AKF7" s="15"/>
      <c r="AKG7" s="15"/>
      <c r="AKH7" s="15"/>
      <c r="AKI7" s="15"/>
      <c r="AKJ7" s="15"/>
      <c r="AKK7" s="15"/>
      <c r="AKL7" s="15"/>
      <c r="AKM7" s="15"/>
      <c r="AKN7" s="15"/>
      <c r="AKO7" s="15"/>
      <c r="AKP7" s="15"/>
      <c r="AKQ7" s="15"/>
      <c r="AKR7" s="15"/>
      <c r="AKS7" s="15"/>
      <c r="AKT7" s="15"/>
      <c r="AKU7" s="15"/>
      <c r="AKV7" s="15"/>
      <c r="AKW7" s="15"/>
      <c r="AKX7" s="15"/>
      <c r="AKY7" s="15"/>
      <c r="AKZ7" s="15"/>
      <c r="ALA7" s="15"/>
      <c r="ALB7" s="15"/>
      <c r="ALC7" s="15"/>
      <c r="ALD7" s="15"/>
      <c r="ALE7" s="15"/>
      <c r="ALF7" s="15"/>
      <c r="ALG7" s="15"/>
      <c r="ALH7" s="15"/>
      <c r="ALI7" s="15"/>
      <c r="ALJ7" s="15"/>
      <c r="ALK7" s="15"/>
      <c r="ALL7" s="15"/>
      <c r="ALM7" s="15"/>
      <c r="ALN7" s="15"/>
      <c r="ALO7" s="15"/>
      <c r="ALP7" s="15"/>
      <c r="ALQ7" s="15"/>
      <c r="ALR7" s="15"/>
      <c r="ALS7" s="15"/>
      <c r="ALT7" s="15"/>
      <c r="ALU7" s="15"/>
      <c r="ALV7" s="15"/>
      <c r="ALW7" s="15"/>
      <c r="ALX7" s="15"/>
      <c r="ALY7" s="15"/>
      <c r="ALZ7" s="15"/>
      <c r="AMA7" s="15"/>
      <c r="AMB7" s="15"/>
      <c r="AMC7" s="15"/>
      <c r="AMD7" s="15"/>
      <c r="AME7" s="15"/>
      <c r="AMF7" s="15"/>
      <c r="AMG7" s="15"/>
      <c r="AMH7" s="15"/>
      <c r="AMI7" s="15"/>
      <c r="AMJ7" s="15"/>
      <c r="AMK7" s="15"/>
    </row>
    <row r="8" spans="1:1025" s="17" customFormat="1" x14ac:dyDescent="0.25">
      <c r="A8" s="15"/>
      <c r="B8" s="16" t="s">
        <v>7</v>
      </c>
      <c r="C8" s="4" t="s">
        <v>230</v>
      </c>
      <c r="D8" s="4" t="s">
        <v>11</v>
      </c>
      <c r="E8" s="9">
        <f>SUM(F8:M8)-N8</f>
        <v>720</v>
      </c>
      <c r="F8" s="5">
        <v>0</v>
      </c>
      <c r="G8" s="5">
        <v>0</v>
      </c>
      <c r="H8" s="4">
        <v>0</v>
      </c>
      <c r="I8" s="5">
        <v>0</v>
      </c>
      <c r="J8" s="5">
        <f>5*80</f>
        <v>400</v>
      </c>
      <c r="K8" s="5">
        <f>2*80</f>
        <v>160</v>
      </c>
      <c r="L8" s="4">
        <f>80*2</f>
        <v>160</v>
      </c>
      <c r="M8" s="4"/>
      <c r="N8" s="9">
        <f t="shared" ref="N8:N20" si="0">MIN(F8:M8)</f>
        <v>0</v>
      </c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  <c r="PV8" s="15"/>
      <c r="PW8" s="15"/>
      <c r="PX8" s="15"/>
      <c r="PY8" s="15"/>
      <c r="PZ8" s="15"/>
      <c r="QA8" s="15"/>
      <c r="QB8" s="15"/>
      <c r="QC8" s="15"/>
      <c r="QD8" s="15"/>
      <c r="QE8" s="15"/>
      <c r="QF8" s="15"/>
      <c r="QG8" s="15"/>
      <c r="QH8" s="15"/>
      <c r="QI8" s="15"/>
      <c r="QJ8" s="15"/>
      <c r="QK8" s="15"/>
      <c r="QL8" s="15"/>
      <c r="QM8" s="15"/>
      <c r="QN8" s="15"/>
      <c r="QO8" s="15"/>
      <c r="QP8" s="15"/>
      <c r="QQ8" s="15"/>
      <c r="QR8" s="15"/>
      <c r="QS8" s="15"/>
      <c r="QT8" s="15"/>
      <c r="QU8" s="15"/>
      <c r="QV8" s="15"/>
      <c r="QW8" s="15"/>
      <c r="QX8" s="15"/>
      <c r="QY8" s="15"/>
      <c r="QZ8" s="15"/>
      <c r="RA8" s="15"/>
      <c r="RB8" s="15"/>
      <c r="RC8" s="15"/>
      <c r="RD8" s="15"/>
      <c r="RE8" s="15"/>
      <c r="RF8" s="15"/>
      <c r="RG8" s="15"/>
      <c r="RH8" s="15"/>
      <c r="RI8" s="15"/>
      <c r="RJ8" s="15"/>
      <c r="RK8" s="15"/>
      <c r="RL8" s="15"/>
      <c r="RM8" s="15"/>
      <c r="RN8" s="15"/>
      <c r="RO8" s="15"/>
      <c r="RP8" s="15"/>
      <c r="RQ8" s="15"/>
      <c r="RR8" s="15"/>
      <c r="RS8" s="15"/>
      <c r="RT8" s="15"/>
      <c r="RU8" s="15"/>
      <c r="RV8" s="15"/>
      <c r="RW8" s="15"/>
      <c r="RX8" s="15"/>
      <c r="RY8" s="15"/>
      <c r="RZ8" s="15"/>
      <c r="SA8" s="15"/>
      <c r="SB8" s="15"/>
      <c r="SC8" s="15"/>
      <c r="SD8" s="15"/>
      <c r="SE8" s="15"/>
      <c r="SF8" s="15"/>
      <c r="SG8" s="15"/>
      <c r="SH8" s="15"/>
      <c r="SI8" s="15"/>
      <c r="SJ8" s="15"/>
      <c r="SK8" s="15"/>
      <c r="SL8" s="15"/>
      <c r="SM8" s="15"/>
      <c r="SN8" s="15"/>
      <c r="SO8" s="15"/>
      <c r="SP8" s="15"/>
      <c r="SQ8" s="15"/>
      <c r="SR8" s="15"/>
      <c r="SS8" s="15"/>
      <c r="ST8" s="15"/>
      <c r="SU8" s="15"/>
      <c r="SV8" s="15"/>
      <c r="SW8" s="15"/>
      <c r="SX8" s="15"/>
      <c r="SY8" s="15"/>
      <c r="SZ8" s="15"/>
      <c r="TA8" s="15"/>
      <c r="TB8" s="15"/>
      <c r="TC8" s="15"/>
      <c r="TD8" s="15"/>
      <c r="TE8" s="15"/>
      <c r="TF8" s="15"/>
      <c r="TG8" s="15"/>
      <c r="TH8" s="15"/>
      <c r="TI8" s="15"/>
      <c r="TJ8" s="15"/>
      <c r="TK8" s="15"/>
      <c r="TL8" s="15"/>
      <c r="TM8" s="15"/>
      <c r="TN8" s="15"/>
      <c r="TO8" s="15"/>
      <c r="TP8" s="15"/>
      <c r="TQ8" s="15"/>
      <c r="TR8" s="15"/>
      <c r="TS8" s="15"/>
      <c r="TT8" s="15"/>
      <c r="TU8" s="15"/>
      <c r="TV8" s="15"/>
      <c r="TW8" s="15"/>
      <c r="TX8" s="15"/>
      <c r="TY8" s="15"/>
      <c r="TZ8" s="15"/>
      <c r="UA8" s="15"/>
      <c r="UB8" s="15"/>
      <c r="UC8" s="15"/>
      <c r="UD8" s="15"/>
      <c r="UE8" s="15"/>
      <c r="UF8" s="15"/>
      <c r="UG8" s="15"/>
      <c r="UH8" s="15"/>
      <c r="UI8" s="15"/>
      <c r="UJ8" s="15"/>
      <c r="UK8" s="15"/>
      <c r="UL8" s="15"/>
      <c r="UM8" s="15"/>
      <c r="UN8" s="15"/>
      <c r="UO8" s="15"/>
      <c r="UP8" s="15"/>
      <c r="UQ8" s="15"/>
      <c r="UR8" s="15"/>
      <c r="US8" s="15"/>
      <c r="UT8" s="15"/>
      <c r="UU8" s="15"/>
      <c r="UV8" s="15"/>
      <c r="UW8" s="15"/>
      <c r="UX8" s="15"/>
      <c r="UY8" s="15"/>
      <c r="UZ8" s="15"/>
      <c r="VA8" s="15"/>
      <c r="VB8" s="15"/>
      <c r="VC8" s="15"/>
      <c r="VD8" s="15"/>
      <c r="VE8" s="15"/>
      <c r="VF8" s="15"/>
      <c r="VG8" s="15"/>
      <c r="VH8" s="15"/>
      <c r="VI8" s="15"/>
      <c r="VJ8" s="15"/>
      <c r="VK8" s="15"/>
      <c r="VL8" s="15"/>
      <c r="VM8" s="15"/>
      <c r="VN8" s="15"/>
      <c r="VO8" s="15"/>
      <c r="VP8" s="15"/>
      <c r="VQ8" s="15"/>
      <c r="VR8" s="15"/>
      <c r="VS8" s="15"/>
      <c r="VT8" s="15"/>
      <c r="VU8" s="15"/>
      <c r="VV8" s="15"/>
      <c r="VW8" s="15"/>
      <c r="VX8" s="15"/>
      <c r="VY8" s="15"/>
      <c r="VZ8" s="15"/>
      <c r="WA8" s="15"/>
      <c r="WB8" s="15"/>
      <c r="WC8" s="15"/>
      <c r="WD8" s="15"/>
      <c r="WE8" s="15"/>
      <c r="WF8" s="15"/>
      <c r="WG8" s="15"/>
      <c r="WH8" s="15"/>
      <c r="WI8" s="15"/>
      <c r="WJ8" s="15"/>
      <c r="WK8" s="15"/>
      <c r="WL8" s="15"/>
      <c r="WM8" s="15"/>
      <c r="WN8" s="15"/>
      <c r="WO8" s="15"/>
      <c r="WP8" s="15"/>
      <c r="WQ8" s="15"/>
      <c r="WR8" s="15"/>
      <c r="WS8" s="15"/>
      <c r="WT8" s="15"/>
      <c r="WU8" s="15"/>
      <c r="WV8" s="15"/>
      <c r="WW8" s="15"/>
      <c r="WX8" s="15"/>
      <c r="WY8" s="15"/>
      <c r="WZ8" s="15"/>
      <c r="XA8" s="15"/>
      <c r="XB8" s="15"/>
      <c r="XC8" s="15"/>
      <c r="XD8" s="15"/>
      <c r="XE8" s="15"/>
      <c r="XF8" s="15"/>
      <c r="XG8" s="15"/>
      <c r="XH8" s="15"/>
      <c r="XI8" s="15"/>
      <c r="XJ8" s="15"/>
      <c r="XK8" s="15"/>
      <c r="XL8" s="15"/>
      <c r="XM8" s="15"/>
      <c r="XN8" s="15"/>
      <c r="XO8" s="15"/>
      <c r="XP8" s="15"/>
      <c r="XQ8" s="15"/>
      <c r="XR8" s="15"/>
      <c r="XS8" s="15"/>
      <c r="XT8" s="15"/>
      <c r="XU8" s="15"/>
      <c r="XV8" s="15"/>
      <c r="XW8" s="15"/>
      <c r="XX8" s="15"/>
      <c r="XY8" s="15"/>
      <c r="XZ8" s="15"/>
      <c r="YA8" s="15"/>
      <c r="YB8" s="15"/>
      <c r="YC8" s="15"/>
      <c r="YD8" s="15"/>
      <c r="YE8" s="15"/>
      <c r="YF8" s="15"/>
      <c r="YG8" s="15"/>
      <c r="YH8" s="15"/>
      <c r="YI8" s="15"/>
      <c r="YJ8" s="15"/>
      <c r="YK8" s="15"/>
      <c r="YL8" s="15"/>
      <c r="YM8" s="15"/>
      <c r="YN8" s="15"/>
      <c r="YO8" s="15"/>
      <c r="YP8" s="15"/>
      <c r="YQ8" s="15"/>
      <c r="YR8" s="15"/>
      <c r="YS8" s="15"/>
      <c r="YT8" s="15"/>
      <c r="YU8" s="15"/>
      <c r="YV8" s="15"/>
      <c r="YW8" s="15"/>
      <c r="YX8" s="15"/>
      <c r="YY8" s="15"/>
      <c r="YZ8" s="15"/>
      <c r="ZA8" s="15"/>
      <c r="ZB8" s="15"/>
      <c r="ZC8" s="15"/>
      <c r="ZD8" s="15"/>
      <c r="ZE8" s="15"/>
      <c r="ZF8" s="15"/>
      <c r="ZG8" s="15"/>
      <c r="ZH8" s="15"/>
      <c r="ZI8" s="15"/>
      <c r="ZJ8" s="15"/>
      <c r="ZK8" s="15"/>
      <c r="ZL8" s="15"/>
      <c r="ZM8" s="15"/>
      <c r="ZN8" s="15"/>
      <c r="ZO8" s="15"/>
      <c r="ZP8" s="15"/>
      <c r="ZQ8" s="15"/>
      <c r="ZR8" s="15"/>
      <c r="ZS8" s="15"/>
      <c r="ZT8" s="15"/>
      <c r="ZU8" s="15"/>
      <c r="ZV8" s="15"/>
      <c r="ZW8" s="15"/>
      <c r="ZX8" s="15"/>
      <c r="ZY8" s="15"/>
      <c r="ZZ8" s="15"/>
      <c r="AAA8" s="15"/>
      <c r="AAB8" s="15"/>
      <c r="AAC8" s="15"/>
      <c r="AAD8" s="15"/>
      <c r="AAE8" s="15"/>
      <c r="AAF8" s="15"/>
      <c r="AAG8" s="15"/>
      <c r="AAH8" s="15"/>
      <c r="AAI8" s="15"/>
      <c r="AAJ8" s="15"/>
      <c r="AAK8" s="15"/>
      <c r="AAL8" s="15"/>
      <c r="AAM8" s="15"/>
      <c r="AAN8" s="15"/>
      <c r="AAO8" s="15"/>
      <c r="AAP8" s="15"/>
      <c r="AAQ8" s="15"/>
      <c r="AAR8" s="15"/>
      <c r="AAS8" s="15"/>
      <c r="AAT8" s="15"/>
      <c r="AAU8" s="15"/>
      <c r="AAV8" s="15"/>
      <c r="AAW8" s="15"/>
      <c r="AAX8" s="15"/>
      <c r="AAY8" s="15"/>
      <c r="AAZ8" s="15"/>
      <c r="ABA8" s="15"/>
      <c r="ABB8" s="15"/>
      <c r="ABC8" s="15"/>
      <c r="ABD8" s="15"/>
      <c r="ABE8" s="15"/>
      <c r="ABF8" s="15"/>
      <c r="ABG8" s="15"/>
      <c r="ABH8" s="15"/>
      <c r="ABI8" s="15"/>
      <c r="ABJ8" s="15"/>
      <c r="ABK8" s="15"/>
      <c r="ABL8" s="15"/>
      <c r="ABM8" s="15"/>
      <c r="ABN8" s="15"/>
      <c r="ABO8" s="15"/>
      <c r="ABP8" s="15"/>
      <c r="ABQ8" s="15"/>
      <c r="ABR8" s="15"/>
      <c r="ABS8" s="15"/>
      <c r="ABT8" s="15"/>
      <c r="ABU8" s="15"/>
      <c r="ABV8" s="15"/>
      <c r="ABW8" s="15"/>
      <c r="ABX8" s="15"/>
      <c r="ABY8" s="15"/>
      <c r="ABZ8" s="15"/>
      <c r="ACA8" s="15"/>
      <c r="ACB8" s="15"/>
      <c r="ACC8" s="15"/>
      <c r="ACD8" s="15"/>
      <c r="ACE8" s="15"/>
      <c r="ACF8" s="15"/>
      <c r="ACG8" s="15"/>
      <c r="ACH8" s="15"/>
      <c r="ACI8" s="15"/>
      <c r="ACJ8" s="15"/>
      <c r="ACK8" s="15"/>
      <c r="ACL8" s="15"/>
      <c r="ACM8" s="15"/>
      <c r="ACN8" s="15"/>
      <c r="ACO8" s="15"/>
      <c r="ACP8" s="15"/>
      <c r="ACQ8" s="15"/>
      <c r="ACR8" s="15"/>
      <c r="ACS8" s="15"/>
      <c r="ACT8" s="15"/>
      <c r="ACU8" s="15"/>
      <c r="ACV8" s="15"/>
      <c r="ACW8" s="15"/>
      <c r="ACX8" s="15"/>
      <c r="ACY8" s="15"/>
      <c r="ACZ8" s="15"/>
      <c r="ADA8" s="15"/>
      <c r="ADB8" s="15"/>
      <c r="ADC8" s="15"/>
      <c r="ADD8" s="15"/>
      <c r="ADE8" s="15"/>
      <c r="ADF8" s="15"/>
      <c r="ADG8" s="15"/>
      <c r="ADH8" s="15"/>
      <c r="ADI8" s="15"/>
      <c r="ADJ8" s="15"/>
      <c r="ADK8" s="15"/>
      <c r="ADL8" s="15"/>
      <c r="ADM8" s="15"/>
      <c r="ADN8" s="15"/>
      <c r="ADO8" s="15"/>
      <c r="ADP8" s="15"/>
      <c r="ADQ8" s="15"/>
      <c r="ADR8" s="15"/>
      <c r="ADS8" s="15"/>
      <c r="ADT8" s="15"/>
      <c r="ADU8" s="15"/>
      <c r="ADV8" s="15"/>
      <c r="ADW8" s="15"/>
      <c r="ADX8" s="15"/>
      <c r="ADY8" s="15"/>
      <c r="ADZ8" s="15"/>
      <c r="AEA8" s="15"/>
      <c r="AEB8" s="15"/>
      <c r="AEC8" s="15"/>
      <c r="AED8" s="15"/>
      <c r="AEE8" s="15"/>
      <c r="AEF8" s="15"/>
      <c r="AEG8" s="15"/>
      <c r="AEH8" s="15"/>
      <c r="AEI8" s="15"/>
      <c r="AEJ8" s="15"/>
      <c r="AEK8" s="15"/>
      <c r="AEL8" s="15"/>
      <c r="AEM8" s="15"/>
      <c r="AEN8" s="15"/>
      <c r="AEO8" s="15"/>
      <c r="AEP8" s="15"/>
      <c r="AEQ8" s="15"/>
      <c r="AER8" s="15"/>
      <c r="AES8" s="15"/>
      <c r="AET8" s="15"/>
      <c r="AEU8" s="15"/>
      <c r="AEV8" s="15"/>
      <c r="AEW8" s="15"/>
      <c r="AEX8" s="15"/>
      <c r="AEY8" s="15"/>
      <c r="AEZ8" s="15"/>
      <c r="AFA8" s="15"/>
      <c r="AFB8" s="15"/>
      <c r="AFC8" s="15"/>
      <c r="AFD8" s="15"/>
      <c r="AFE8" s="15"/>
      <c r="AFF8" s="15"/>
      <c r="AFG8" s="15"/>
      <c r="AFH8" s="15"/>
      <c r="AFI8" s="15"/>
      <c r="AFJ8" s="15"/>
      <c r="AFK8" s="15"/>
      <c r="AFL8" s="15"/>
      <c r="AFM8" s="15"/>
      <c r="AFN8" s="15"/>
      <c r="AFO8" s="15"/>
      <c r="AFP8" s="15"/>
      <c r="AFQ8" s="15"/>
      <c r="AFR8" s="15"/>
      <c r="AFS8" s="15"/>
      <c r="AFT8" s="15"/>
      <c r="AFU8" s="15"/>
      <c r="AFV8" s="15"/>
      <c r="AFW8" s="15"/>
      <c r="AFX8" s="15"/>
      <c r="AFY8" s="15"/>
      <c r="AFZ8" s="15"/>
      <c r="AGA8" s="15"/>
      <c r="AGB8" s="15"/>
      <c r="AGC8" s="15"/>
      <c r="AGD8" s="15"/>
      <c r="AGE8" s="15"/>
      <c r="AGF8" s="15"/>
      <c r="AGG8" s="15"/>
      <c r="AGH8" s="15"/>
      <c r="AGI8" s="15"/>
      <c r="AGJ8" s="15"/>
      <c r="AGK8" s="15"/>
      <c r="AGL8" s="15"/>
      <c r="AGM8" s="15"/>
      <c r="AGN8" s="15"/>
      <c r="AGO8" s="15"/>
      <c r="AGP8" s="15"/>
      <c r="AGQ8" s="15"/>
      <c r="AGR8" s="15"/>
      <c r="AGS8" s="15"/>
      <c r="AGT8" s="15"/>
      <c r="AGU8" s="15"/>
      <c r="AGV8" s="15"/>
      <c r="AGW8" s="15"/>
      <c r="AGX8" s="15"/>
      <c r="AGY8" s="15"/>
      <c r="AGZ8" s="15"/>
      <c r="AHA8" s="15"/>
      <c r="AHB8" s="15"/>
      <c r="AHC8" s="15"/>
      <c r="AHD8" s="15"/>
      <c r="AHE8" s="15"/>
      <c r="AHF8" s="15"/>
      <c r="AHG8" s="15"/>
      <c r="AHH8" s="15"/>
      <c r="AHI8" s="15"/>
      <c r="AHJ8" s="15"/>
      <c r="AHK8" s="15"/>
      <c r="AHL8" s="15"/>
      <c r="AHM8" s="15"/>
      <c r="AHN8" s="15"/>
      <c r="AHO8" s="15"/>
      <c r="AHP8" s="15"/>
      <c r="AHQ8" s="15"/>
      <c r="AHR8" s="15"/>
      <c r="AHS8" s="15"/>
      <c r="AHT8" s="15"/>
      <c r="AHU8" s="15"/>
      <c r="AHV8" s="15"/>
      <c r="AHW8" s="15"/>
      <c r="AHX8" s="15"/>
      <c r="AHY8" s="15"/>
      <c r="AHZ8" s="15"/>
      <c r="AIA8" s="15"/>
      <c r="AIB8" s="15"/>
      <c r="AIC8" s="15"/>
      <c r="AID8" s="15"/>
      <c r="AIE8" s="15"/>
      <c r="AIF8" s="15"/>
      <c r="AIG8" s="15"/>
      <c r="AIH8" s="15"/>
      <c r="AII8" s="15"/>
      <c r="AIJ8" s="15"/>
      <c r="AIK8" s="15"/>
      <c r="AIL8" s="15"/>
      <c r="AIM8" s="15"/>
      <c r="AIN8" s="15"/>
      <c r="AIO8" s="15"/>
      <c r="AIP8" s="15"/>
      <c r="AIQ8" s="15"/>
      <c r="AIR8" s="15"/>
      <c r="AIS8" s="15"/>
      <c r="AIT8" s="15"/>
      <c r="AIU8" s="15"/>
      <c r="AIV8" s="15"/>
      <c r="AIW8" s="15"/>
      <c r="AIX8" s="15"/>
      <c r="AIY8" s="15"/>
      <c r="AIZ8" s="15"/>
      <c r="AJA8" s="15"/>
      <c r="AJB8" s="15"/>
      <c r="AJC8" s="15"/>
      <c r="AJD8" s="15"/>
      <c r="AJE8" s="15"/>
      <c r="AJF8" s="15"/>
      <c r="AJG8" s="15"/>
      <c r="AJH8" s="15"/>
      <c r="AJI8" s="15"/>
      <c r="AJJ8" s="15"/>
      <c r="AJK8" s="15"/>
      <c r="AJL8" s="15"/>
      <c r="AJM8" s="15"/>
      <c r="AJN8" s="15"/>
      <c r="AJO8" s="15"/>
      <c r="AJP8" s="15"/>
      <c r="AJQ8" s="15"/>
      <c r="AJR8" s="15"/>
      <c r="AJS8" s="15"/>
      <c r="AJT8" s="15"/>
      <c r="AJU8" s="15"/>
      <c r="AJV8" s="15"/>
      <c r="AJW8" s="15"/>
      <c r="AJX8" s="15"/>
      <c r="AJY8" s="15"/>
      <c r="AJZ8" s="15"/>
      <c r="AKA8" s="15"/>
      <c r="AKB8" s="15"/>
      <c r="AKC8" s="15"/>
      <c r="AKD8" s="15"/>
      <c r="AKE8" s="15"/>
      <c r="AKF8" s="15"/>
      <c r="AKG8" s="15"/>
      <c r="AKH8" s="15"/>
      <c r="AKI8" s="15"/>
      <c r="AKJ8" s="15"/>
      <c r="AKK8" s="15"/>
      <c r="AKL8" s="15"/>
      <c r="AKM8" s="15"/>
      <c r="AKN8" s="15"/>
      <c r="AKO8" s="15"/>
      <c r="AKP8" s="15"/>
      <c r="AKQ8" s="15"/>
      <c r="AKR8" s="15"/>
      <c r="AKS8" s="15"/>
      <c r="AKT8" s="15"/>
      <c r="AKU8" s="15"/>
      <c r="AKV8" s="15"/>
      <c r="AKW8" s="15"/>
      <c r="AKX8" s="15"/>
      <c r="AKY8" s="15"/>
      <c r="AKZ8" s="15"/>
      <c r="ALA8" s="15"/>
      <c r="ALB8" s="15"/>
      <c r="ALC8" s="15"/>
      <c r="ALD8" s="15"/>
      <c r="ALE8" s="15"/>
      <c r="ALF8" s="15"/>
      <c r="ALG8" s="15"/>
      <c r="ALH8" s="15"/>
      <c r="ALI8" s="15"/>
      <c r="ALJ8" s="15"/>
      <c r="ALK8" s="15"/>
      <c r="ALL8" s="15"/>
      <c r="ALM8" s="15"/>
      <c r="ALN8" s="15"/>
      <c r="ALO8" s="15"/>
      <c r="ALP8" s="15"/>
      <c r="ALQ8" s="15"/>
      <c r="ALR8" s="15"/>
      <c r="ALS8" s="15"/>
      <c r="ALT8" s="15"/>
      <c r="ALU8" s="15"/>
      <c r="ALV8" s="15"/>
      <c r="ALW8" s="15"/>
      <c r="ALX8" s="15"/>
      <c r="ALY8" s="15"/>
      <c r="ALZ8" s="15"/>
      <c r="AMA8" s="15"/>
      <c r="AMB8" s="15"/>
      <c r="AMC8" s="15"/>
      <c r="AMD8" s="15"/>
      <c r="AME8" s="15"/>
      <c r="AMF8" s="15"/>
      <c r="AMG8" s="15"/>
      <c r="AMH8" s="15"/>
      <c r="AMI8" s="15"/>
      <c r="AMJ8" s="15"/>
      <c r="AMK8" s="15"/>
    </row>
    <row r="9" spans="1:1025" s="17" customFormat="1" x14ac:dyDescent="0.25">
      <c r="A9" s="15"/>
      <c r="B9" s="16" t="s">
        <v>8</v>
      </c>
      <c r="C9" s="4" t="s">
        <v>21</v>
      </c>
      <c r="D9" s="4" t="s">
        <v>11</v>
      </c>
      <c r="E9" s="9">
        <f>SUM(F9:M9)-N9</f>
        <v>540</v>
      </c>
      <c r="F9" s="5">
        <f>2*60</f>
        <v>120</v>
      </c>
      <c r="G9" s="5">
        <f>2*60</f>
        <v>120</v>
      </c>
      <c r="H9" s="5">
        <f>30*2</f>
        <v>60</v>
      </c>
      <c r="I9" s="5">
        <f>2*60</f>
        <v>120</v>
      </c>
      <c r="J9" s="5">
        <v>0</v>
      </c>
      <c r="K9" s="4">
        <v>0</v>
      </c>
      <c r="L9" s="4">
        <f>60*2</f>
        <v>120</v>
      </c>
      <c r="M9" s="4"/>
      <c r="N9" s="9">
        <f>MIN(F9:M9)</f>
        <v>0</v>
      </c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  <c r="TJ9" s="15"/>
      <c r="TK9" s="15"/>
      <c r="TL9" s="15"/>
      <c r="TM9" s="15"/>
      <c r="TN9" s="15"/>
      <c r="TO9" s="15"/>
      <c r="TP9" s="15"/>
      <c r="TQ9" s="15"/>
      <c r="TR9" s="15"/>
      <c r="TS9" s="15"/>
      <c r="TT9" s="15"/>
      <c r="TU9" s="15"/>
      <c r="TV9" s="15"/>
      <c r="TW9" s="15"/>
      <c r="TX9" s="15"/>
      <c r="TY9" s="15"/>
      <c r="TZ9" s="15"/>
      <c r="UA9" s="15"/>
      <c r="UB9" s="15"/>
      <c r="UC9" s="15"/>
      <c r="UD9" s="15"/>
      <c r="UE9" s="15"/>
      <c r="UF9" s="15"/>
      <c r="UG9" s="15"/>
      <c r="UH9" s="15"/>
      <c r="UI9" s="15"/>
      <c r="UJ9" s="15"/>
      <c r="UK9" s="15"/>
      <c r="UL9" s="15"/>
      <c r="UM9" s="15"/>
      <c r="UN9" s="15"/>
      <c r="UO9" s="15"/>
      <c r="UP9" s="15"/>
      <c r="UQ9" s="15"/>
      <c r="UR9" s="15"/>
      <c r="US9" s="15"/>
      <c r="UT9" s="15"/>
      <c r="UU9" s="15"/>
      <c r="UV9" s="15"/>
      <c r="UW9" s="15"/>
      <c r="UX9" s="15"/>
      <c r="UY9" s="15"/>
      <c r="UZ9" s="15"/>
      <c r="VA9" s="15"/>
      <c r="VB9" s="15"/>
      <c r="VC9" s="15"/>
      <c r="VD9" s="15"/>
      <c r="VE9" s="15"/>
      <c r="VF9" s="15"/>
      <c r="VG9" s="15"/>
      <c r="VH9" s="15"/>
      <c r="VI9" s="15"/>
      <c r="VJ9" s="15"/>
      <c r="VK9" s="15"/>
      <c r="VL9" s="15"/>
      <c r="VM9" s="15"/>
      <c r="VN9" s="15"/>
      <c r="VO9" s="15"/>
      <c r="VP9" s="15"/>
      <c r="VQ9" s="15"/>
      <c r="VR9" s="15"/>
      <c r="VS9" s="15"/>
      <c r="VT9" s="15"/>
      <c r="VU9" s="15"/>
      <c r="VV9" s="15"/>
      <c r="VW9" s="15"/>
      <c r="VX9" s="15"/>
      <c r="VY9" s="15"/>
      <c r="VZ9" s="15"/>
      <c r="WA9" s="15"/>
      <c r="WB9" s="15"/>
      <c r="WC9" s="15"/>
      <c r="WD9" s="15"/>
      <c r="WE9" s="15"/>
      <c r="WF9" s="15"/>
      <c r="WG9" s="15"/>
      <c r="WH9" s="15"/>
      <c r="WI9" s="15"/>
      <c r="WJ9" s="15"/>
      <c r="WK9" s="15"/>
      <c r="WL9" s="15"/>
      <c r="WM9" s="15"/>
      <c r="WN9" s="15"/>
      <c r="WO9" s="15"/>
      <c r="WP9" s="15"/>
      <c r="WQ9" s="15"/>
      <c r="WR9" s="15"/>
      <c r="WS9" s="15"/>
      <c r="WT9" s="15"/>
      <c r="WU9" s="15"/>
      <c r="WV9" s="15"/>
      <c r="WW9" s="15"/>
      <c r="WX9" s="15"/>
      <c r="WY9" s="15"/>
      <c r="WZ9" s="15"/>
      <c r="XA9" s="15"/>
      <c r="XB9" s="15"/>
      <c r="XC9" s="15"/>
      <c r="XD9" s="15"/>
      <c r="XE9" s="15"/>
      <c r="XF9" s="15"/>
      <c r="XG9" s="15"/>
      <c r="XH9" s="15"/>
      <c r="XI9" s="15"/>
      <c r="XJ9" s="15"/>
      <c r="XK9" s="15"/>
      <c r="XL9" s="15"/>
      <c r="XM9" s="15"/>
      <c r="XN9" s="15"/>
      <c r="XO9" s="15"/>
      <c r="XP9" s="15"/>
      <c r="XQ9" s="15"/>
      <c r="XR9" s="15"/>
      <c r="XS9" s="15"/>
      <c r="XT9" s="15"/>
      <c r="XU9" s="15"/>
      <c r="XV9" s="15"/>
      <c r="XW9" s="15"/>
      <c r="XX9" s="15"/>
      <c r="XY9" s="15"/>
      <c r="XZ9" s="15"/>
      <c r="YA9" s="15"/>
      <c r="YB9" s="15"/>
      <c r="YC9" s="15"/>
      <c r="YD9" s="15"/>
      <c r="YE9" s="15"/>
      <c r="YF9" s="15"/>
      <c r="YG9" s="15"/>
      <c r="YH9" s="15"/>
      <c r="YI9" s="15"/>
      <c r="YJ9" s="15"/>
      <c r="YK9" s="15"/>
      <c r="YL9" s="15"/>
      <c r="YM9" s="15"/>
      <c r="YN9" s="15"/>
      <c r="YO9" s="15"/>
      <c r="YP9" s="15"/>
      <c r="YQ9" s="15"/>
      <c r="YR9" s="15"/>
      <c r="YS9" s="15"/>
      <c r="YT9" s="15"/>
      <c r="YU9" s="15"/>
      <c r="YV9" s="15"/>
      <c r="YW9" s="15"/>
      <c r="YX9" s="15"/>
      <c r="YY9" s="15"/>
      <c r="YZ9" s="15"/>
      <c r="ZA9" s="15"/>
      <c r="ZB9" s="15"/>
      <c r="ZC9" s="15"/>
      <c r="ZD9" s="15"/>
      <c r="ZE9" s="15"/>
      <c r="ZF9" s="15"/>
      <c r="ZG9" s="15"/>
      <c r="ZH9" s="15"/>
      <c r="ZI9" s="15"/>
      <c r="ZJ9" s="15"/>
      <c r="ZK9" s="15"/>
      <c r="ZL9" s="15"/>
      <c r="ZM9" s="15"/>
      <c r="ZN9" s="15"/>
      <c r="ZO9" s="15"/>
      <c r="ZP9" s="15"/>
      <c r="ZQ9" s="15"/>
      <c r="ZR9" s="15"/>
      <c r="ZS9" s="15"/>
      <c r="ZT9" s="15"/>
      <c r="ZU9" s="15"/>
      <c r="ZV9" s="15"/>
      <c r="ZW9" s="15"/>
      <c r="ZX9" s="15"/>
      <c r="ZY9" s="15"/>
      <c r="ZZ9" s="15"/>
      <c r="AAA9" s="15"/>
      <c r="AAB9" s="15"/>
      <c r="AAC9" s="15"/>
      <c r="AAD9" s="15"/>
      <c r="AAE9" s="15"/>
      <c r="AAF9" s="15"/>
      <c r="AAG9" s="15"/>
      <c r="AAH9" s="15"/>
      <c r="AAI9" s="15"/>
      <c r="AAJ9" s="15"/>
      <c r="AAK9" s="15"/>
      <c r="AAL9" s="15"/>
      <c r="AAM9" s="15"/>
      <c r="AAN9" s="15"/>
      <c r="AAO9" s="15"/>
      <c r="AAP9" s="15"/>
      <c r="AAQ9" s="15"/>
      <c r="AAR9" s="15"/>
      <c r="AAS9" s="15"/>
      <c r="AAT9" s="15"/>
      <c r="AAU9" s="15"/>
      <c r="AAV9" s="15"/>
      <c r="AAW9" s="15"/>
      <c r="AAX9" s="15"/>
      <c r="AAY9" s="15"/>
      <c r="AAZ9" s="15"/>
      <c r="ABA9" s="15"/>
      <c r="ABB9" s="15"/>
      <c r="ABC9" s="15"/>
      <c r="ABD9" s="15"/>
      <c r="ABE9" s="15"/>
      <c r="ABF9" s="15"/>
      <c r="ABG9" s="15"/>
      <c r="ABH9" s="15"/>
      <c r="ABI9" s="15"/>
      <c r="ABJ9" s="15"/>
      <c r="ABK9" s="15"/>
      <c r="ABL9" s="15"/>
      <c r="ABM9" s="15"/>
      <c r="ABN9" s="15"/>
      <c r="ABO9" s="15"/>
      <c r="ABP9" s="15"/>
      <c r="ABQ9" s="15"/>
      <c r="ABR9" s="15"/>
      <c r="ABS9" s="15"/>
      <c r="ABT9" s="15"/>
      <c r="ABU9" s="15"/>
      <c r="ABV9" s="15"/>
      <c r="ABW9" s="15"/>
      <c r="ABX9" s="15"/>
      <c r="ABY9" s="15"/>
      <c r="ABZ9" s="15"/>
      <c r="ACA9" s="15"/>
      <c r="ACB9" s="15"/>
      <c r="ACC9" s="15"/>
      <c r="ACD9" s="15"/>
      <c r="ACE9" s="15"/>
      <c r="ACF9" s="15"/>
      <c r="ACG9" s="15"/>
      <c r="ACH9" s="15"/>
      <c r="ACI9" s="15"/>
      <c r="ACJ9" s="15"/>
      <c r="ACK9" s="15"/>
      <c r="ACL9" s="15"/>
      <c r="ACM9" s="15"/>
      <c r="ACN9" s="15"/>
      <c r="ACO9" s="15"/>
      <c r="ACP9" s="15"/>
      <c r="ACQ9" s="15"/>
      <c r="ACR9" s="15"/>
      <c r="ACS9" s="15"/>
      <c r="ACT9" s="15"/>
      <c r="ACU9" s="15"/>
      <c r="ACV9" s="15"/>
      <c r="ACW9" s="15"/>
      <c r="ACX9" s="15"/>
      <c r="ACY9" s="15"/>
      <c r="ACZ9" s="15"/>
      <c r="ADA9" s="15"/>
      <c r="ADB9" s="15"/>
      <c r="ADC9" s="15"/>
      <c r="ADD9" s="15"/>
      <c r="ADE9" s="15"/>
      <c r="ADF9" s="15"/>
      <c r="ADG9" s="15"/>
      <c r="ADH9" s="15"/>
      <c r="ADI9" s="15"/>
      <c r="ADJ9" s="15"/>
      <c r="ADK9" s="15"/>
      <c r="ADL9" s="15"/>
      <c r="ADM9" s="15"/>
      <c r="ADN9" s="15"/>
      <c r="ADO9" s="15"/>
      <c r="ADP9" s="15"/>
      <c r="ADQ9" s="15"/>
      <c r="ADR9" s="15"/>
      <c r="ADS9" s="15"/>
      <c r="ADT9" s="15"/>
      <c r="ADU9" s="15"/>
      <c r="ADV9" s="15"/>
      <c r="ADW9" s="15"/>
      <c r="ADX9" s="15"/>
      <c r="ADY9" s="15"/>
      <c r="ADZ9" s="15"/>
      <c r="AEA9" s="15"/>
      <c r="AEB9" s="15"/>
      <c r="AEC9" s="15"/>
      <c r="AED9" s="15"/>
      <c r="AEE9" s="15"/>
      <c r="AEF9" s="15"/>
      <c r="AEG9" s="15"/>
      <c r="AEH9" s="15"/>
      <c r="AEI9" s="15"/>
      <c r="AEJ9" s="15"/>
      <c r="AEK9" s="15"/>
      <c r="AEL9" s="15"/>
      <c r="AEM9" s="15"/>
      <c r="AEN9" s="15"/>
      <c r="AEO9" s="15"/>
      <c r="AEP9" s="15"/>
      <c r="AEQ9" s="15"/>
      <c r="AER9" s="15"/>
      <c r="AES9" s="15"/>
      <c r="AET9" s="15"/>
      <c r="AEU9" s="15"/>
      <c r="AEV9" s="15"/>
      <c r="AEW9" s="15"/>
      <c r="AEX9" s="15"/>
      <c r="AEY9" s="15"/>
      <c r="AEZ9" s="15"/>
      <c r="AFA9" s="15"/>
      <c r="AFB9" s="15"/>
      <c r="AFC9" s="15"/>
      <c r="AFD9" s="15"/>
      <c r="AFE9" s="15"/>
      <c r="AFF9" s="15"/>
      <c r="AFG9" s="15"/>
      <c r="AFH9" s="15"/>
      <c r="AFI9" s="15"/>
      <c r="AFJ9" s="15"/>
      <c r="AFK9" s="15"/>
      <c r="AFL9" s="15"/>
      <c r="AFM9" s="15"/>
      <c r="AFN9" s="15"/>
      <c r="AFO9" s="15"/>
      <c r="AFP9" s="15"/>
      <c r="AFQ9" s="15"/>
      <c r="AFR9" s="15"/>
      <c r="AFS9" s="15"/>
      <c r="AFT9" s="15"/>
      <c r="AFU9" s="15"/>
      <c r="AFV9" s="15"/>
      <c r="AFW9" s="15"/>
      <c r="AFX9" s="15"/>
      <c r="AFY9" s="15"/>
      <c r="AFZ9" s="15"/>
      <c r="AGA9" s="15"/>
      <c r="AGB9" s="15"/>
      <c r="AGC9" s="15"/>
      <c r="AGD9" s="15"/>
      <c r="AGE9" s="15"/>
      <c r="AGF9" s="15"/>
      <c r="AGG9" s="15"/>
      <c r="AGH9" s="15"/>
      <c r="AGI9" s="15"/>
      <c r="AGJ9" s="15"/>
      <c r="AGK9" s="15"/>
      <c r="AGL9" s="15"/>
      <c r="AGM9" s="15"/>
      <c r="AGN9" s="15"/>
      <c r="AGO9" s="15"/>
      <c r="AGP9" s="15"/>
      <c r="AGQ9" s="15"/>
      <c r="AGR9" s="15"/>
      <c r="AGS9" s="15"/>
      <c r="AGT9" s="15"/>
      <c r="AGU9" s="15"/>
      <c r="AGV9" s="15"/>
      <c r="AGW9" s="15"/>
      <c r="AGX9" s="15"/>
      <c r="AGY9" s="15"/>
      <c r="AGZ9" s="15"/>
      <c r="AHA9" s="15"/>
      <c r="AHB9" s="15"/>
      <c r="AHC9" s="15"/>
      <c r="AHD9" s="15"/>
      <c r="AHE9" s="15"/>
      <c r="AHF9" s="15"/>
      <c r="AHG9" s="15"/>
      <c r="AHH9" s="15"/>
      <c r="AHI9" s="15"/>
      <c r="AHJ9" s="15"/>
      <c r="AHK9" s="15"/>
      <c r="AHL9" s="15"/>
      <c r="AHM9" s="15"/>
      <c r="AHN9" s="15"/>
      <c r="AHO9" s="15"/>
      <c r="AHP9" s="15"/>
      <c r="AHQ9" s="15"/>
      <c r="AHR9" s="15"/>
      <c r="AHS9" s="15"/>
      <c r="AHT9" s="15"/>
      <c r="AHU9" s="15"/>
      <c r="AHV9" s="15"/>
      <c r="AHW9" s="15"/>
      <c r="AHX9" s="15"/>
      <c r="AHY9" s="15"/>
      <c r="AHZ9" s="15"/>
      <c r="AIA9" s="15"/>
      <c r="AIB9" s="15"/>
      <c r="AIC9" s="15"/>
      <c r="AID9" s="15"/>
      <c r="AIE9" s="15"/>
      <c r="AIF9" s="15"/>
      <c r="AIG9" s="15"/>
      <c r="AIH9" s="15"/>
      <c r="AII9" s="15"/>
      <c r="AIJ9" s="15"/>
      <c r="AIK9" s="15"/>
      <c r="AIL9" s="15"/>
      <c r="AIM9" s="15"/>
      <c r="AIN9" s="15"/>
      <c r="AIO9" s="15"/>
      <c r="AIP9" s="15"/>
      <c r="AIQ9" s="15"/>
      <c r="AIR9" s="15"/>
      <c r="AIS9" s="15"/>
      <c r="AIT9" s="15"/>
      <c r="AIU9" s="15"/>
      <c r="AIV9" s="15"/>
      <c r="AIW9" s="15"/>
      <c r="AIX9" s="15"/>
      <c r="AIY9" s="15"/>
      <c r="AIZ9" s="15"/>
      <c r="AJA9" s="15"/>
      <c r="AJB9" s="15"/>
      <c r="AJC9" s="15"/>
      <c r="AJD9" s="15"/>
      <c r="AJE9" s="15"/>
      <c r="AJF9" s="15"/>
      <c r="AJG9" s="15"/>
      <c r="AJH9" s="15"/>
      <c r="AJI9" s="15"/>
      <c r="AJJ9" s="15"/>
      <c r="AJK9" s="15"/>
      <c r="AJL9" s="15"/>
      <c r="AJM9" s="15"/>
      <c r="AJN9" s="15"/>
      <c r="AJO9" s="15"/>
      <c r="AJP9" s="15"/>
      <c r="AJQ9" s="15"/>
      <c r="AJR9" s="15"/>
      <c r="AJS9" s="15"/>
      <c r="AJT9" s="15"/>
      <c r="AJU9" s="15"/>
      <c r="AJV9" s="15"/>
      <c r="AJW9" s="15"/>
      <c r="AJX9" s="15"/>
      <c r="AJY9" s="15"/>
      <c r="AJZ9" s="15"/>
      <c r="AKA9" s="15"/>
      <c r="AKB9" s="15"/>
      <c r="AKC9" s="15"/>
      <c r="AKD9" s="15"/>
      <c r="AKE9" s="15"/>
      <c r="AKF9" s="15"/>
      <c r="AKG9" s="15"/>
      <c r="AKH9" s="15"/>
      <c r="AKI9" s="15"/>
      <c r="AKJ9" s="15"/>
      <c r="AKK9" s="15"/>
      <c r="AKL9" s="15"/>
      <c r="AKM9" s="15"/>
      <c r="AKN9" s="15"/>
      <c r="AKO9" s="15"/>
      <c r="AKP9" s="15"/>
      <c r="AKQ9" s="15"/>
      <c r="AKR9" s="15"/>
      <c r="AKS9" s="15"/>
      <c r="AKT9" s="15"/>
      <c r="AKU9" s="15"/>
      <c r="AKV9" s="15"/>
      <c r="AKW9" s="15"/>
      <c r="AKX9" s="15"/>
      <c r="AKY9" s="15"/>
      <c r="AKZ9" s="15"/>
      <c r="ALA9" s="15"/>
      <c r="ALB9" s="15"/>
      <c r="ALC9" s="15"/>
      <c r="ALD9" s="15"/>
      <c r="ALE9" s="15"/>
      <c r="ALF9" s="15"/>
      <c r="ALG9" s="15"/>
      <c r="ALH9" s="15"/>
      <c r="ALI9" s="15"/>
      <c r="ALJ9" s="15"/>
      <c r="ALK9" s="15"/>
      <c r="ALL9" s="15"/>
      <c r="ALM9" s="15"/>
      <c r="ALN9" s="15"/>
      <c r="ALO9" s="15"/>
      <c r="ALP9" s="15"/>
      <c r="ALQ9" s="15"/>
      <c r="ALR9" s="15"/>
      <c r="ALS9" s="15"/>
      <c r="ALT9" s="15"/>
      <c r="ALU9" s="15"/>
      <c r="ALV9" s="15"/>
      <c r="ALW9" s="15"/>
      <c r="ALX9" s="15"/>
      <c r="ALY9" s="15"/>
      <c r="ALZ9" s="15"/>
      <c r="AMA9" s="15"/>
      <c r="AMB9" s="15"/>
      <c r="AMC9" s="15"/>
      <c r="AMD9" s="15"/>
      <c r="AME9" s="15"/>
      <c r="AMF9" s="15"/>
      <c r="AMG9" s="15"/>
      <c r="AMH9" s="15"/>
      <c r="AMI9" s="15"/>
      <c r="AMJ9" s="15"/>
      <c r="AMK9" s="15"/>
    </row>
    <row r="10" spans="1:1025" s="17" customFormat="1" x14ac:dyDescent="0.25">
      <c r="A10" s="15"/>
      <c r="B10" s="16" t="s">
        <v>16</v>
      </c>
      <c r="C10" s="4" t="s">
        <v>144</v>
      </c>
      <c r="D10" s="4" t="s">
        <v>6</v>
      </c>
      <c r="E10" s="9">
        <f>SUM(F10:M10)-N10</f>
        <v>520</v>
      </c>
      <c r="F10" s="5">
        <f>2*80</f>
        <v>160</v>
      </c>
      <c r="G10" s="5">
        <f>2*60</f>
        <v>120</v>
      </c>
      <c r="H10" s="5">
        <f>2*60</f>
        <v>120</v>
      </c>
      <c r="I10" s="5">
        <f>30*2</f>
        <v>60</v>
      </c>
      <c r="J10" s="5">
        <v>0</v>
      </c>
      <c r="K10" s="4">
        <v>0</v>
      </c>
      <c r="L10" s="4">
        <f>30*2</f>
        <v>60</v>
      </c>
      <c r="M10" s="4"/>
      <c r="N10" s="9">
        <f>MIN(F10:M10)</f>
        <v>0</v>
      </c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  <c r="TJ10" s="15"/>
      <c r="TK10" s="15"/>
      <c r="TL10" s="15"/>
      <c r="TM10" s="15"/>
      <c r="TN10" s="15"/>
      <c r="TO10" s="15"/>
      <c r="TP10" s="15"/>
      <c r="TQ10" s="15"/>
      <c r="TR10" s="15"/>
      <c r="TS10" s="15"/>
      <c r="TT10" s="15"/>
      <c r="TU10" s="15"/>
      <c r="TV10" s="15"/>
      <c r="TW10" s="15"/>
      <c r="TX10" s="15"/>
      <c r="TY10" s="15"/>
      <c r="TZ10" s="15"/>
      <c r="UA10" s="15"/>
      <c r="UB10" s="15"/>
      <c r="UC10" s="15"/>
      <c r="UD10" s="15"/>
      <c r="UE10" s="15"/>
      <c r="UF10" s="15"/>
      <c r="UG10" s="15"/>
      <c r="UH10" s="15"/>
      <c r="UI10" s="15"/>
      <c r="UJ10" s="15"/>
      <c r="UK10" s="15"/>
      <c r="UL10" s="15"/>
      <c r="UM10" s="15"/>
      <c r="UN10" s="15"/>
      <c r="UO10" s="15"/>
      <c r="UP10" s="15"/>
      <c r="UQ10" s="15"/>
      <c r="UR10" s="15"/>
      <c r="US10" s="15"/>
      <c r="UT10" s="15"/>
      <c r="UU10" s="15"/>
      <c r="UV10" s="15"/>
      <c r="UW10" s="15"/>
      <c r="UX10" s="15"/>
      <c r="UY10" s="15"/>
      <c r="UZ10" s="15"/>
      <c r="VA10" s="15"/>
      <c r="VB10" s="15"/>
      <c r="VC10" s="15"/>
      <c r="VD10" s="15"/>
      <c r="VE10" s="15"/>
      <c r="VF10" s="15"/>
      <c r="VG10" s="15"/>
      <c r="VH10" s="15"/>
      <c r="VI10" s="15"/>
      <c r="VJ10" s="15"/>
      <c r="VK10" s="15"/>
      <c r="VL10" s="15"/>
      <c r="VM10" s="15"/>
      <c r="VN10" s="15"/>
      <c r="VO10" s="15"/>
      <c r="VP10" s="15"/>
      <c r="VQ10" s="15"/>
      <c r="VR10" s="15"/>
      <c r="VS10" s="15"/>
      <c r="VT10" s="15"/>
      <c r="VU10" s="15"/>
      <c r="VV10" s="15"/>
      <c r="VW10" s="15"/>
      <c r="VX10" s="15"/>
      <c r="VY10" s="15"/>
      <c r="VZ10" s="15"/>
      <c r="WA10" s="15"/>
      <c r="WB10" s="15"/>
      <c r="WC10" s="15"/>
      <c r="WD10" s="15"/>
      <c r="WE10" s="15"/>
      <c r="WF10" s="15"/>
      <c r="WG10" s="15"/>
      <c r="WH10" s="15"/>
      <c r="WI10" s="15"/>
      <c r="WJ10" s="15"/>
      <c r="WK10" s="15"/>
      <c r="WL10" s="15"/>
      <c r="WM10" s="15"/>
      <c r="WN10" s="15"/>
      <c r="WO10" s="15"/>
      <c r="WP10" s="15"/>
      <c r="WQ10" s="15"/>
      <c r="WR10" s="15"/>
      <c r="WS10" s="15"/>
      <c r="WT10" s="15"/>
      <c r="WU10" s="15"/>
      <c r="WV10" s="15"/>
      <c r="WW10" s="15"/>
      <c r="WX10" s="15"/>
      <c r="WY10" s="15"/>
      <c r="WZ10" s="15"/>
      <c r="XA10" s="15"/>
      <c r="XB10" s="15"/>
      <c r="XC10" s="15"/>
      <c r="XD10" s="15"/>
      <c r="XE10" s="15"/>
      <c r="XF10" s="15"/>
      <c r="XG10" s="15"/>
      <c r="XH10" s="15"/>
      <c r="XI10" s="15"/>
      <c r="XJ10" s="15"/>
      <c r="XK10" s="15"/>
      <c r="XL10" s="15"/>
      <c r="XM10" s="15"/>
      <c r="XN10" s="15"/>
      <c r="XO10" s="15"/>
      <c r="XP10" s="15"/>
      <c r="XQ10" s="15"/>
      <c r="XR10" s="15"/>
      <c r="XS10" s="15"/>
      <c r="XT10" s="15"/>
      <c r="XU10" s="15"/>
      <c r="XV10" s="15"/>
      <c r="XW10" s="15"/>
      <c r="XX10" s="15"/>
      <c r="XY10" s="15"/>
      <c r="XZ10" s="15"/>
      <c r="YA10" s="15"/>
      <c r="YB10" s="15"/>
      <c r="YC10" s="15"/>
      <c r="YD10" s="15"/>
      <c r="YE10" s="15"/>
      <c r="YF10" s="15"/>
      <c r="YG10" s="15"/>
      <c r="YH10" s="15"/>
      <c r="YI10" s="15"/>
      <c r="YJ10" s="15"/>
      <c r="YK10" s="15"/>
      <c r="YL10" s="15"/>
      <c r="YM10" s="15"/>
      <c r="YN10" s="15"/>
      <c r="YO10" s="15"/>
      <c r="YP10" s="15"/>
      <c r="YQ10" s="15"/>
      <c r="YR10" s="15"/>
      <c r="YS10" s="15"/>
      <c r="YT10" s="15"/>
      <c r="YU10" s="15"/>
      <c r="YV10" s="15"/>
      <c r="YW10" s="15"/>
      <c r="YX10" s="15"/>
      <c r="YY10" s="15"/>
      <c r="YZ10" s="15"/>
      <c r="ZA10" s="15"/>
      <c r="ZB10" s="15"/>
      <c r="ZC10" s="15"/>
      <c r="ZD10" s="15"/>
      <c r="ZE10" s="15"/>
      <c r="ZF10" s="15"/>
      <c r="ZG10" s="15"/>
      <c r="ZH10" s="15"/>
      <c r="ZI10" s="15"/>
      <c r="ZJ10" s="15"/>
      <c r="ZK10" s="15"/>
      <c r="ZL10" s="15"/>
      <c r="ZM10" s="15"/>
      <c r="ZN10" s="15"/>
      <c r="ZO10" s="15"/>
      <c r="ZP10" s="15"/>
      <c r="ZQ10" s="15"/>
      <c r="ZR10" s="15"/>
      <c r="ZS10" s="15"/>
      <c r="ZT10" s="15"/>
      <c r="ZU10" s="15"/>
      <c r="ZV10" s="15"/>
      <c r="ZW10" s="15"/>
      <c r="ZX10" s="15"/>
      <c r="ZY10" s="15"/>
      <c r="ZZ10" s="15"/>
      <c r="AAA10" s="15"/>
      <c r="AAB10" s="15"/>
      <c r="AAC10" s="15"/>
      <c r="AAD10" s="15"/>
      <c r="AAE10" s="15"/>
      <c r="AAF10" s="15"/>
      <c r="AAG10" s="15"/>
      <c r="AAH10" s="15"/>
      <c r="AAI10" s="15"/>
      <c r="AAJ10" s="15"/>
      <c r="AAK10" s="15"/>
      <c r="AAL10" s="15"/>
      <c r="AAM10" s="15"/>
      <c r="AAN10" s="15"/>
      <c r="AAO10" s="15"/>
      <c r="AAP10" s="15"/>
      <c r="AAQ10" s="15"/>
      <c r="AAR10" s="15"/>
      <c r="AAS10" s="15"/>
      <c r="AAT10" s="15"/>
      <c r="AAU10" s="15"/>
      <c r="AAV10" s="15"/>
      <c r="AAW10" s="15"/>
      <c r="AAX10" s="15"/>
      <c r="AAY10" s="15"/>
      <c r="AAZ10" s="15"/>
      <c r="ABA10" s="15"/>
      <c r="ABB10" s="15"/>
      <c r="ABC10" s="15"/>
      <c r="ABD10" s="15"/>
      <c r="ABE10" s="15"/>
      <c r="ABF10" s="15"/>
      <c r="ABG10" s="15"/>
      <c r="ABH10" s="15"/>
      <c r="ABI10" s="15"/>
      <c r="ABJ10" s="15"/>
      <c r="ABK10" s="15"/>
      <c r="ABL10" s="15"/>
      <c r="ABM10" s="15"/>
      <c r="ABN10" s="15"/>
      <c r="ABO10" s="15"/>
      <c r="ABP10" s="15"/>
      <c r="ABQ10" s="15"/>
      <c r="ABR10" s="15"/>
      <c r="ABS10" s="15"/>
      <c r="ABT10" s="15"/>
      <c r="ABU10" s="15"/>
      <c r="ABV10" s="15"/>
      <c r="ABW10" s="15"/>
      <c r="ABX10" s="15"/>
      <c r="ABY10" s="15"/>
      <c r="ABZ10" s="15"/>
      <c r="ACA10" s="15"/>
      <c r="ACB10" s="15"/>
      <c r="ACC10" s="15"/>
      <c r="ACD10" s="15"/>
      <c r="ACE10" s="15"/>
      <c r="ACF10" s="15"/>
      <c r="ACG10" s="15"/>
      <c r="ACH10" s="15"/>
      <c r="ACI10" s="15"/>
      <c r="ACJ10" s="15"/>
      <c r="ACK10" s="15"/>
      <c r="ACL10" s="15"/>
      <c r="ACM10" s="15"/>
      <c r="ACN10" s="15"/>
      <c r="ACO10" s="15"/>
      <c r="ACP10" s="15"/>
      <c r="ACQ10" s="15"/>
      <c r="ACR10" s="15"/>
      <c r="ACS10" s="15"/>
      <c r="ACT10" s="15"/>
      <c r="ACU10" s="15"/>
      <c r="ACV10" s="15"/>
      <c r="ACW10" s="15"/>
      <c r="ACX10" s="15"/>
      <c r="ACY10" s="15"/>
      <c r="ACZ10" s="15"/>
      <c r="ADA10" s="15"/>
      <c r="ADB10" s="15"/>
      <c r="ADC10" s="15"/>
      <c r="ADD10" s="15"/>
      <c r="ADE10" s="15"/>
      <c r="ADF10" s="15"/>
      <c r="ADG10" s="15"/>
      <c r="ADH10" s="15"/>
      <c r="ADI10" s="15"/>
      <c r="ADJ10" s="15"/>
      <c r="ADK10" s="15"/>
      <c r="ADL10" s="15"/>
      <c r="ADM10" s="15"/>
      <c r="ADN10" s="15"/>
      <c r="ADO10" s="15"/>
      <c r="ADP10" s="15"/>
      <c r="ADQ10" s="15"/>
      <c r="ADR10" s="15"/>
      <c r="ADS10" s="15"/>
      <c r="ADT10" s="15"/>
      <c r="ADU10" s="15"/>
      <c r="ADV10" s="15"/>
      <c r="ADW10" s="15"/>
      <c r="ADX10" s="15"/>
      <c r="ADY10" s="15"/>
      <c r="ADZ10" s="15"/>
      <c r="AEA10" s="15"/>
      <c r="AEB10" s="15"/>
      <c r="AEC10" s="15"/>
      <c r="AED10" s="15"/>
      <c r="AEE10" s="15"/>
      <c r="AEF10" s="15"/>
      <c r="AEG10" s="15"/>
      <c r="AEH10" s="15"/>
      <c r="AEI10" s="15"/>
      <c r="AEJ10" s="15"/>
      <c r="AEK10" s="15"/>
      <c r="AEL10" s="15"/>
      <c r="AEM10" s="15"/>
      <c r="AEN10" s="15"/>
      <c r="AEO10" s="15"/>
      <c r="AEP10" s="15"/>
      <c r="AEQ10" s="15"/>
      <c r="AER10" s="15"/>
      <c r="AES10" s="15"/>
      <c r="AET10" s="15"/>
      <c r="AEU10" s="15"/>
      <c r="AEV10" s="15"/>
      <c r="AEW10" s="15"/>
      <c r="AEX10" s="15"/>
      <c r="AEY10" s="15"/>
      <c r="AEZ10" s="15"/>
      <c r="AFA10" s="15"/>
      <c r="AFB10" s="15"/>
      <c r="AFC10" s="15"/>
      <c r="AFD10" s="15"/>
      <c r="AFE10" s="15"/>
      <c r="AFF10" s="15"/>
      <c r="AFG10" s="15"/>
      <c r="AFH10" s="15"/>
      <c r="AFI10" s="15"/>
      <c r="AFJ10" s="15"/>
      <c r="AFK10" s="15"/>
      <c r="AFL10" s="15"/>
      <c r="AFM10" s="15"/>
      <c r="AFN10" s="15"/>
      <c r="AFO10" s="15"/>
      <c r="AFP10" s="15"/>
      <c r="AFQ10" s="15"/>
      <c r="AFR10" s="15"/>
      <c r="AFS10" s="15"/>
      <c r="AFT10" s="15"/>
      <c r="AFU10" s="15"/>
      <c r="AFV10" s="15"/>
      <c r="AFW10" s="15"/>
      <c r="AFX10" s="15"/>
      <c r="AFY10" s="15"/>
      <c r="AFZ10" s="15"/>
      <c r="AGA10" s="15"/>
      <c r="AGB10" s="15"/>
      <c r="AGC10" s="15"/>
      <c r="AGD10" s="15"/>
      <c r="AGE10" s="15"/>
      <c r="AGF10" s="15"/>
      <c r="AGG10" s="15"/>
      <c r="AGH10" s="15"/>
      <c r="AGI10" s="15"/>
      <c r="AGJ10" s="15"/>
      <c r="AGK10" s="15"/>
      <c r="AGL10" s="15"/>
      <c r="AGM10" s="15"/>
      <c r="AGN10" s="15"/>
      <c r="AGO10" s="15"/>
      <c r="AGP10" s="15"/>
      <c r="AGQ10" s="15"/>
      <c r="AGR10" s="15"/>
      <c r="AGS10" s="15"/>
      <c r="AGT10" s="15"/>
      <c r="AGU10" s="15"/>
      <c r="AGV10" s="15"/>
      <c r="AGW10" s="15"/>
      <c r="AGX10" s="15"/>
      <c r="AGY10" s="15"/>
      <c r="AGZ10" s="15"/>
      <c r="AHA10" s="15"/>
      <c r="AHB10" s="15"/>
      <c r="AHC10" s="15"/>
      <c r="AHD10" s="15"/>
      <c r="AHE10" s="15"/>
      <c r="AHF10" s="15"/>
      <c r="AHG10" s="15"/>
      <c r="AHH10" s="15"/>
      <c r="AHI10" s="15"/>
      <c r="AHJ10" s="15"/>
      <c r="AHK10" s="15"/>
      <c r="AHL10" s="15"/>
      <c r="AHM10" s="15"/>
      <c r="AHN10" s="15"/>
      <c r="AHO10" s="15"/>
      <c r="AHP10" s="15"/>
      <c r="AHQ10" s="15"/>
      <c r="AHR10" s="15"/>
      <c r="AHS10" s="15"/>
      <c r="AHT10" s="15"/>
      <c r="AHU10" s="15"/>
      <c r="AHV10" s="15"/>
      <c r="AHW10" s="15"/>
      <c r="AHX10" s="15"/>
      <c r="AHY10" s="15"/>
      <c r="AHZ10" s="15"/>
      <c r="AIA10" s="15"/>
      <c r="AIB10" s="15"/>
      <c r="AIC10" s="15"/>
      <c r="AID10" s="15"/>
      <c r="AIE10" s="15"/>
      <c r="AIF10" s="15"/>
      <c r="AIG10" s="15"/>
      <c r="AIH10" s="15"/>
      <c r="AII10" s="15"/>
      <c r="AIJ10" s="15"/>
      <c r="AIK10" s="15"/>
      <c r="AIL10" s="15"/>
      <c r="AIM10" s="15"/>
      <c r="AIN10" s="15"/>
      <c r="AIO10" s="15"/>
      <c r="AIP10" s="15"/>
      <c r="AIQ10" s="15"/>
      <c r="AIR10" s="15"/>
      <c r="AIS10" s="15"/>
      <c r="AIT10" s="15"/>
      <c r="AIU10" s="15"/>
      <c r="AIV10" s="15"/>
      <c r="AIW10" s="15"/>
      <c r="AIX10" s="15"/>
      <c r="AIY10" s="15"/>
      <c r="AIZ10" s="15"/>
      <c r="AJA10" s="15"/>
      <c r="AJB10" s="15"/>
      <c r="AJC10" s="15"/>
      <c r="AJD10" s="15"/>
      <c r="AJE10" s="15"/>
      <c r="AJF10" s="15"/>
      <c r="AJG10" s="15"/>
      <c r="AJH10" s="15"/>
      <c r="AJI10" s="15"/>
      <c r="AJJ10" s="15"/>
      <c r="AJK10" s="15"/>
      <c r="AJL10" s="15"/>
      <c r="AJM10" s="15"/>
      <c r="AJN10" s="15"/>
      <c r="AJO10" s="15"/>
      <c r="AJP10" s="15"/>
      <c r="AJQ10" s="15"/>
      <c r="AJR10" s="15"/>
      <c r="AJS10" s="15"/>
      <c r="AJT10" s="15"/>
      <c r="AJU10" s="15"/>
      <c r="AJV10" s="15"/>
      <c r="AJW10" s="15"/>
      <c r="AJX10" s="15"/>
      <c r="AJY10" s="15"/>
      <c r="AJZ10" s="15"/>
      <c r="AKA10" s="15"/>
      <c r="AKB10" s="15"/>
      <c r="AKC10" s="15"/>
      <c r="AKD10" s="15"/>
      <c r="AKE10" s="15"/>
      <c r="AKF10" s="15"/>
      <c r="AKG10" s="15"/>
      <c r="AKH10" s="15"/>
      <c r="AKI10" s="15"/>
      <c r="AKJ10" s="15"/>
      <c r="AKK10" s="15"/>
      <c r="AKL10" s="15"/>
      <c r="AKM10" s="15"/>
      <c r="AKN10" s="15"/>
      <c r="AKO10" s="15"/>
      <c r="AKP10" s="15"/>
      <c r="AKQ10" s="15"/>
      <c r="AKR10" s="15"/>
      <c r="AKS10" s="15"/>
      <c r="AKT10" s="15"/>
      <c r="AKU10" s="15"/>
      <c r="AKV10" s="15"/>
      <c r="AKW10" s="15"/>
      <c r="AKX10" s="15"/>
      <c r="AKY10" s="15"/>
      <c r="AKZ10" s="15"/>
      <c r="ALA10" s="15"/>
      <c r="ALB10" s="15"/>
      <c r="ALC10" s="15"/>
      <c r="ALD10" s="15"/>
      <c r="ALE10" s="15"/>
      <c r="ALF10" s="15"/>
      <c r="ALG10" s="15"/>
      <c r="ALH10" s="15"/>
      <c r="ALI10" s="15"/>
      <c r="ALJ10" s="15"/>
      <c r="ALK10" s="15"/>
      <c r="ALL10" s="15"/>
      <c r="ALM10" s="15"/>
      <c r="ALN10" s="15"/>
      <c r="ALO10" s="15"/>
      <c r="ALP10" s="15"/>
      <c r="ALQ10" s="15"/>
      <c r="ALR10" s="15"/>
      <c r="ALS10" s="15"/>
      <c r="ALT10" s="15"/>
      <c r="ALU10" s="15"/>
      <c r="ALV10" s="15"/>
      <c r="ALW10" s="15"/>
      <c r="ALX10" s="15"/>
      <c r="ALY10" s="15"/>
      <c r="ALZ10" s="15"/>
      <c r="AMA10" s="15"/>
      <c r="AMB10" s="15"/>
      <c r="AMC10" s="15"/>
      <c r="AMD10" s="15"/>
      <c r="AME10" s="15"/>
      <c r="AMF10" s="15"/>
      <c r="AMG10" s="15"/>
      <c r="AMH10" s="15"/>
      <c r="AMI10" s="15"/>
      <c r="AMJ10" s="15"/>
      <c r="AMK10" s="15"/>
    </row>
    <row r="11" spans="1:1025" s="17" customFormat="1" x14ac:dyDescent="0.25">
      <c r="A11" s="15"/>
      <c r="B11" s="16" t="s">
        <v>29</v>
      </c>
      <c r="C11" s="4" t="s">
        <v>20</v>
      </c>
      <c r="D11" s="9" t="s">
        <v>18</v>
      </c>
      <c r="E11" s="9">
        <f>SUM(F11:M11)-N11</f>
        <v>470</v>
      </c>
      <c r="F11" s="5">
        <v>0</v>
      </c>
      <c r="G11" s="5">
        <f>2*80</f>
        <v>160</v>
      </c>
      <c r="H11" s="4">
        <v>0</v>
      </c>
      <c r="I11" s="5">
        <f>2*80</f>
        <v>160</v>
      </c>
      <c r="J11" s="5">
        <f>5*30</f>
        <v>150</v>
      </c>
      <c r="K11" s="4">
        <v>0</v>
      </c>
      <c r="L11" s="4">
        <v>0</v>
      </c>
      <c r="M11" s="4"/>
      <c r="N11" s="9">
        <f t="shared" si="0"/>
        <v>0</v>
      </c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  <c r="TJ11" s="15"/>
      <c r="TK11" s="15"/>
      <c r="TL11" s="15"/>
      <c r="TM11" s="15"/>
      <c r="TN11" s="15"/>
      <c r="TO11" s="15"/>
      <c r="TP11" s="15"/>
      <c r="TQ11" s="15"/>
      <c r="TR11" s="15"/>
      <c r="TS11" s="15"/>
      <c r="TT11" s="15"/>
      <c r="TU11" s="15"/>
      <c r="TV11" s="15"/>
      <c r="TW11" s="15"/>
      <c r="TX11" s="15"/>
      <c r="TY11" s="15"/>
      <c r="TZ11" s="15"/>
      <c r="UA11" s="15"/>
      <c r="UB11" s="15"/>
      <c r="UC11" s="15"/>
      <c r="UD11" s="15"/>
      <c r="UE11" s="15"/>
      <c r="UF11" s="15"/>
      <c r="UG11" s="15"/>
      <c r="UH11" s="15"/>
      <c r="UI11" s="15"/>
      <c r="UJ11" s="15"/>
      <c r="UK11" s="15"/>
      <c r="UL11" s="15"/>
      <c r="UM11" s="15"/>
      <c r="UN11" s="15"/>
      <c r="UO11" s="15"/>
      <c r="UP11" s="15"/>
      <c r="UQ11" s="15"/>
      <c r="UR11" s="15"/>
      <c r="US11" s="15"/>
      <c r="UT11" s="15"/>
      <c r="UU11" s="15"/>
      <c r="UV11" s="15"/>
      <c r="UW11" s="15"/>
      <c r="UX11" s="15"/>
      <c r="UY11" s="15"/>
      <c r="UZ11" s="15"/>
      <c r="VA11" s="15"/>
      <c r="VB11" s="15"/>
      <c r="VC11" s="15"/>
      <c r="VD11" s="15"/>
      <c r="VE11" s="15"/>
      <c r="VF11" s="15"/>
      <c r="VG11" s="15"/>
      <c r="VH11" s="15"/>
      <c r="VI11" s="15"/>
      <c r="VJ11" s="15"/>
      <c r="VK11" s="15"/>
      <c r="VL11" s="15"/>
      <c r="VM11" s="15"/>
      <c r="VN11" s="15"/>
      <c r="VO11" s="15"/>
      <c r="VP11" s="15"/>
      <c r="VQ11" s="15"/>
      <c r="VR11" s="15"/>
      <c r="VS11" s="15"/>
      <c r="VT11" s="15"/>
      <c r="VU11" s="15"/>
      <c r="VV11" s="15"/>
      <c r="VW11" s="15"/>
      <c r="VX11" s="15"/>
      <c r="VY11" s="15"/>
      <c r="VZ11" s="15"/>
      <c r="WA11" s="15"/>
      <c r="WB11" s="15"/>
      <c r="WC11" s="15"/>
      <c r="WD11" s="15"/>
      <c r="WE11" s="15"/>
      <c r="WF11" s="15"/>
      <c r="WG11" s="15"/>
      <c r="WH11" s="15"/>
      <c r="WI11" s="15"/>
      <c r="WJ11" s="15"/>
      <c r="WK11" s="15"/>
      <c r="WL11" s="15"/>
      <c r="WM11" s="15"/>
      <c r="WN11" s="15"/>
      <c r="WO11" s="15"/>
      <c r="WP11" s="15"/>
      <c r="WQ11" s="15"/>
      <c r="WR11" s="15"/>
      <c r="WS11" s="15"/>
      <c r="WT11" s="15"/>
      <c r="WU11" s="15"/>
      <c r="WV11" s="15"/>
      <c r="WW11" s="15"/>
      <c r="WX11" s="15"/>
      <c r="WY11" s="15"/>
      <c r="WZ11" s="15"/>
      <c r="XA11" s="15"/>
      <c r="XB11" s="15"/>
      <c r="XC11" s="15"/>
      <c r="XD11" s="15"/>
      <c r="XE11" s="15"/>
      <c r="XF11" s="15"/>
      <c r="XG11" s="15"/>
      <c r="XH11" s="15"/>
      <c r="XI11" s="15"/>
      <c r="XJ11" s="15"/>
      <c r="XK11" s="15"/>
      <c r="XL11" s="15"/>
      <c r="XM11" s="15"/>
      <c r="XN11" s="15"/>
      <c r="XO11" s="15"/>
      <c r="XP11" s="15"/>
      <c r="XQ11" s="15"/>
      <c r="XR11" s="15"/>
      <c r="XS11" s="15"/>
      <c r="XT11" s="15"/>
      <c r="XU11" s="15"/>
      <c r="XV11" s="15"/>
      <c r="XW11" s="15"/>
      <c r="XX11" s="15"/>
      <c r="XY11" s="15"/>
      <c r="XZ11" s="15"/>
      <c r="YA11" s="15"/>
      <c r="YB11" s="15"/>
      <c r="YC11" s="15"/>
      <c r="YD11" s="15"/>
      <c r="YE11" s="15"/>
      <c r="YF11" s="15"/>
      <c r="YG11" s="15"/>
      <c r="YH11" s="15"/>
      <c r="YI11" s="15"/>
      <c r="YJ11" s="15"/>
      <c r="YK11" s="15"/>
      <c r="YL11" s="15"/>
      <c r="YM11" s="15"/>
      <c r="YN11" s="15"/>
      <c r="YO11" s="15"/>
      <c r="YP11" s="15"/>
      <c r="YQ11" s="15"/>
      <c r="YR11" s="15"/>
      <c r="YS11" s="15"/>
      <c r="YT11" s="15"/>
      <c r="YU11" s="15"/>
      <c r="YV11" s="15"/>
      <c r="YW11" s="15"/>
      <c r="YX11" s="15"/>
      <c r="YY11" s="15"/>
      <c r="YZ11" s="15"/>
      <c r="ZA11" s="15"/>
      <c r="ZB11" s="15"/>
      <c r="ZC11" s="15"/>
      <c r="ZD11" s="15"/>
      <c r="ZE11" s="15"/>
      <c r="ZF11" s="15"/>
      <c r="ZG11" s="15"/>
      <c r="ZH11" s="15"/>
      <c r="ZI11" s="15"/>
      <c r="ZJ11" s="15"/>
      <c r="ZK11" s="15"/>
      <c r="ZL11" s="15"/>
      <c r="ZM11" s="15"/>
      <c r="ZN11" s="15"/>
      <c r="ZO11" s="15"/>
      <c r="ZP11" s="15"/>
      <c r="ZQ11" s="15"/>
      <c r="ZR11" s="15"/>
      <c r="ZS11" s="15"/>
      <c r="ZT11" s="15"/>
      <c r="ZU11" s="15"/>
      <c r="ZV11" s="15"/>
      <c r="ZW11" s="15"/>
      <c r="ZX11" s="15"/>
      <c r="ZY11" s="15"/>
      <c r="ZZ11" s="15"/>
      <c r="AAA11" s="15"/>
      <c r="AAB11" s="15"/>
      <c r="AAC11" s="15"/>
      <c r="AAD11" s="15"/>
      <c r="AAE11" s="15"/>
      <c r="AAF11" s="15"/>
      <c r="AAG11" s="15"/>
      <c r="AAH11" s="15"/>
      <c r="AAI11" s="15"/>
      <c r="AAJ11" s="15"/>
      <c r="AAK11" s="15"/>
      <c r="AAL11" s="15"/>
      <c r="AAM11" s="15"/>
      <c r="AAN11" s="15"/>
      <c r="AAO11" s="15"/>
      <c r="AAP11" s="15"/>
      <c r="AAQ11" s="15"/>
      <c r="AAR11" s="15"/>
      <c r="AAS11" s="15"/>
      <c r="AAT11" s="15"/>
      <c r="AAU11" s="15"/>
      <c r="AAV11" s="15"/>
      <c r="AAW11" s="15"/>
      <c r="AAX11" s="15"/>
      <c r="AAY11" s="15"/>
      <c r="AAZ11" s="15"/>
      <c r="ABA11" s="15"/>
      <c r="ABB11" s="15"/>
      <c r="ABC11" s="15"/>
      <c r="ABD11" s="15"/>
      <c r="ABE11" s="15"/>
      <c r="ABF11" s="15"/>
      <c r="ABG11" s="15"/>
      <c r="ABH11" s="15"/>
      <c r="ABI11" s="15"/>
      <c r="ABJ11" s="15"/>
      <c r="ABK11" s="15"/>
      <c r="ABL11" s="15"/>
      <c r="ABM11" s="15"/>
      <c r="ABN11" s="15"/>
      <c r="ABO11" s="15"/>
      <c r="ABP11" s="15"/>
      <c r="ABQ11" s="15"/>
      <c r="ABR11" s="15"/>
      <c r="ABS11" s="15"/>
      <c r="ABT11" s="15"/>
      <c r="ABU11" s="15"/>
      <c r="ABV11" s="15"/>
      <c r="ABW11" s="15"/>
      <c r="ABX11" s="15"/>
      <c r="ABY11" s="15"/>
      <c r="ABZ11" s="15"/>
      <c r="ACA11" s="15"/>
      <c r="ACB11" s="15"/>
      <c r="ACC11" s="15"/>
      <c r="ACD11" s="15"/>
      <c r="ACE11" s="15"/>
      <c r="ACF11" s="15"/>
      <c r="ACG11" s="15"/>
      <c r="ACH11" s="15"/>
      <c r="ACI11" s="15"/>
      <c r="ACJ11" s="15"/>
      <c r="ACK11" s="15"/>
      <c r="ACL11" s="15"/>
      <c r="ACM11" s="15"/>
      <c r="ACN11" s="15"/>
      <c r="ACO11" s="15"/>
      <c r="ACP11" s="15"/>
      <c r="ACQ11" s="15"/>
      <c r="ACR11" s="15"/>
      <c r="ACS11" s="15"/>
      <c r="ACT11" s="15"/>
      <c r="ACU11" s="15"/>
      <c r="ACV11" s="15"/>
      <c r="ACW11" s="15"/>
      <c r="ACX11" s="15"/>
      <c r="ACY11" s="15"/>
      <c r="ACZ11" s="15"/>
      <c r="ADA11" s="15"/>
      <c r="ADB11" s="15"/>
      <c r="ADC11" s="15"/>
      <c r="ADD11" s="15"/>
      <c r="ADE11" s="15"/>
      <c r="ADF11" s="15"/>
      <c r="ADG11" s="15"/>
      <c r="ADH11" s="15"/>
      <c r="ADI11" s="15"/>
      <c r="ADJ11" s="15"/>
      <c r="ADK11" s="15"/>
      <c r="ADL11" s="15"/>
      <c r="ADM11" s="15"/>
      <c r="ADN11" s="15"/>
      <c r="ADO11" s="15"/>
      <c r="ADP11" s="15"/>
      <c r="ADQ11" s="15"/>
      <c r="ADR11" s="15"/>
      <c r="ADS11" s="15"/>
      <c r="ADT11" s="15"/>
      <c r="ADU11" s="15"/>
      <c r="ADV11" s="15"/>
      <c r="ADW11" s="15"/>
      <c r="ADX11" s="15"/>
      <c r="ADY11" s="15"/>
      <c r="ADZ11" s="15"/>
      <c r="AEA11" s="15"/>
      <c r="AEB11" s="15"/>
      <c r="AEC11" s="15"/>
      <c r="AED11" s="15"/>
      <c r="AEE11" s="15"/>
      <c r="AEF11" s="15"/>
      <c r="AEG11" s="15"/>
      <c r="AEH11" s="15"/>
      <c r="AEI11" s="15"/>
      <c r="AEJ11" s="15"/>
      <c r="AEK11" s="15"/>
      <c r="AEL11" s="15"/>
      <c r="AEM11" s="15"/>
      <c r="AEN11" s="15"/>
      <c r="AEO11" s="15"/>
      <c r="AEP11" s="15"/>
      <c r="AEQ11" s="15"/>
      <c r="AER11" s="15"/>
      <c r="AES11" s="15"/>
      <c r="AET11" s="15"/>
      <c r="AEU11" s="15"/>
      <c r="AEV11" s="15"/>
      <c r="AEW11" s="15"/>
      <c r="AEX11" s="15"/>
      <c r="AEY11" s="15"/>
      <c r="AEZ11" s="15"/>
      <c r="AFA11" s="15"/>
      <c r="AFB11" s="15"/>
      <c r="AFC11" s="15"/>
      <c r="AFD11" s="15"/>
      <c r="AFE11" s="15"/>
      <c r="AFF11" s="15"/>
      <c r="AFG11" s="15"/>
      <c r="AFH11" s="15"/>
      <c r="AFI11" s="15"/>
      <c r="AFJ11" s="15"/>
      <c r="AFK11" s="15"/>
      <c r="AFL11" s="15"/>
      <c r="AFM11" s="15"/>
      <c r="AFN11" s="15"/>
      <c r="AFO11" s="15"/>
      <c r="AFP11" s="15"/>
      <c r="AFQ11" s="15"/>
      <c r="AFR11" s="15"/>
      <c r="AFS11" s="15"/>
      <c r="AFT11" s="15"/>
      <c r="AFU11" s="15"/>
      <c r="AFV11" s="15"/>
      <c r="AFW11" s="15"/>
      <c r="AFX11" s="15"/>
      <c r="AFY11" s="15"/>
      <c r="AFZ11" s="15"/>
      <c r="AGA11" s="15"/>
      <c r="AGB11" s="15"/>
      <c r="AGC11" s="15"/>
      <c r="AGD11" s="15"/>
      <c r="AGE11" s="15"/>
      <c r="AGF11" s="15"/>
      <c r="AGG11" s="15"/>
      <c r="AGH11" s="15"/>
      <c r="AGI11" s="15"/>
      <c r="AGJ11" s="15"/>
      <c r="AGK11" s="15"/>
      <c r="AGL11" s="15"/>
      <c r="AGM11" s="15"/>
      <c r="AGN11" s="15"/>
      <c r="AGO11" s="15"/>
      <c r="AGP11" s="15"/>
      <c r="AGQ11" s="15"/>
      <c r="AGR11" s="15"/>
      <c r="AGS11" s="15"/>
      <c r="AGT11" s="15"/>
      <c r="AGU11" s="15"/>
      <c r="AGV11" s="15"/>
      <c r="AGW11" s="15"/>
      <c r="AGX11" s="15"/>
      <c r="AGY11" s="15"/>
      <c r="AGZ11" s="15"/>
      <c r="AHA11" s="15"/>
      <c r="AHB11" s="15"/>
      <c r="AHC11" s="15"/>
      <c r="AHD11" s="15"/>
      <c r="AHE11" s="15"/>
      <c r="AHF11" s="15"/>
      <c r="AHG11" s="15"/>
      <c r="AHH11" s="15"/>
      <c r="AHI11" s="15"/>
      <c r="AHJ11" s="15"/>
      <c r="AHK11" s="15"/>
      <c r="AHL11" s="15"/>
      <c r="AHM11" s="15"/>
      <c r="AHN11" s="15"/>
      <c r="AHO11" s="15"/>
      <c r="AHP11" s="15"/>
      <c r="AHQ11" s="15"/>
      <c r="AHR11" s="15"/>
      <c r="AHS11" s="15"/>
      <c r="AHT11" s="15"/>
      <c r="AHU11" s="15"/>
      <c r="AHV11" s="15"/>
      <c r="AHW11" s="15"/>
      <c r="AHX11" s="15"/>
      <c r="AHY11" s="15"/>
      <c r="AHZ11" s="15"/>
      <c r="AIA11" s="15"/>
      <c r="AIB11" s="15"/>
      <c r="AIC11" s="15"/>
      <c r="AID11" s="15"/>
      <c r="AIE11" s="15"/>
      <c r="AIF11" s="15"/>
      <c r="AIG11" s="15"/>
      <c r="AIH11" s="15"/>
      <c r="AII11" s="15"/>
      <c r="AIJ11" s="15"/>
      <c r="AIK11" s="15"/>
      <c r="AIL11" s="15"/>
      <c r="AIM11" s="15"/>
      <c r="AIN11" s="15"/>
      <c r="AIO11" s="15"/>
      <c r="AIP11" s="15"/>
      <c r="AIQ11" s="15"/>
      <c r="AIR11" s="15"/>
      <c r="AIS11" s="15"/>
      <c r="AIT11" s="15"/>
      <c r="AIU11" s="15"/>
      <c r="AIV11" s="15"/>
      <c r="AIW11" s="15"/>
      <c r="AIX11" s="15"/>
      <c r="AIY11" s="15"/>
      <c r="AIZ11" s="15"/>
      <c r="AJA11" s="15"/>
      <c r="AJB11" s="15"/>
      <c r="AJC11" s="15"/>
      <c r="AJD11" s="15"/>
      <c r="AJE11" s="15"/>
      <c r="AJF11" s="15"/>
      <c r="AJG11" s="15"/>
      <c r="AJH11" s="15"/>
      <c r="AJI11" s="15"/>
      <c r="AJJ11" s="15"/>
      <c r="AJK11" s="15"/>
      <c r="AJL11" s="15"/>
      <c r="AJM11" s="15"/>
      <c r="AJN11" s="15"/>
      <c r="AJO11" s="15"/>
      <c r="AJP11" s="15"/>
      <c r="AJQ11" s="15"/>
      <c r="AJR11" s="15"/>
      <c r="AJS11" s="15"/>
      <c r="AJT11" s="15"/>
      <c r="AJU11" s="15"/>
      <c r="AJV11" s="15"/>
      <c r="AJW11" s="15"/>
      <c r="AJX11" s="15"/>
      <c r="AJY11" s="15"/>
      <c r="AJZ11" s="15"/>
      <c r="AKA11" s="15"/>
      <c r="AKB11" s="15"/>
      <c r="AKC11" s="15"/>
      <c r="AKD11" s="15"/>
      <c r="AKE11" s="15"/>
      <c r="AKF11" s="15"/>
      <c r="AKG11" s="15"/>
      <c r="AKH11" s="15"/>
      <c r="AKI11" s="15"/>
      <c r="AKJ11" s="15"/>
      <c r="AKK11" s="15"/>
      <c r="AKL11" s="15"/>
      <c r="AKM11" s="15"/>
      <c r="AKN11" s="15"/>
      <c r="AKO11" s="15"/>
      <c r="AKP11" s="15"/>
      <c r="AKQ11" s="15"/>
      <c r="AKR11" s="15"/>
      <c r="AKS11" s="15"/>
      <c r="AKT11" s="15"/>
      <c r="AKU11" s="15"/>
      <c r="AKV11" s="15"/>
      <c r="AKW11" s="15"/>
      <c r="AKX11" s="15"/>
      <c r="AKY11" s="15"/>
      <c r="AKZ11" s="15"/>
      <c r="ALA11" s="15"/>
      <c r="ALB11" s="15"/>
      <c r="ALC11" s="15"/>
      <c r="ALD11" s="15"/>
      <c r="ALE11" s="15"/>
      <c r="ALF11" s="15"/>
      <c r="ALG11" s="15"/>
      <c r="ALH11" s="15"/>
      <c r="ALI11" s="15"/>
      <c r="ALJ11" s="15"/>
      <c r="ALK11" s="15"/>
      <c r="ALL11" s="15"/>
      <c r="ALM11" s="15"/>
      <c r="ALN11" s="15"/>
      <c r="ALO11" s="15"/>
      <c r="ALP11" s="15"/>
      <c r="ALQ11" s="15"/>
      <c r="ALR11" s="15"/>
      <c r="ALS11" s="15"/>
      <c r="ALT11" s="15"/>
      <c r="ALU11" s="15"/>
      <c r="ALV11" s="15"/>
      <c r="ALW11" s="15"/>
      <c r="ALX11" s="15"/>
      <c r="ALY11" s="15"/>
      <c r="ALZ11" s="15"/>
      <c r="AMA11" s="15"/>
      <c r="AMB11" s="15"/>
      <c r="AMC11" s="15"/>
      <c r="AMD11" s="15"/>
      <c r="AME11" s="15"/>
      <c r="AMF11" s="15"/>
      <c r="AMG11" s="15"/>
      <c r="AMH11" s="15"/>
      <c r="AMI11" s="15"/>
      <c r="AMJ11" s="15"/>
      <c r="AMK11" s="15"/>
    </row>
    <row r="12" spans="1:1025" x14ac:dyDescent="0.25">
      <c r="B12" s="16" t="s">
        <v>23</v>
      </c>
      <c r="C12" s="4" t="s">
        <v>229</v>
      </c>
      <c r="D12" s="4" t="s">
        <v>11</v>
      </c>
      <c r="E12" s="9">
        <f>SUM(F12:M12)-N12</f>
        <v>300</v>
      </c>
      <c r="F12" s="5">
        <v>0</v>
      </c>
      <c r="G12" s="5">
        <v>0</v>
      </c>
      <c r="H12" s="5">
        <v>0</v>
      </c>
      <c r="I12" s="4">
        <v>0</v>
      </c>
      <c r="J12" s="5">
        <f>5*60</f>
        <v>300</v>
      </c>
      <c r="K12" s="4">
        <v>0</v>
      </c>
      <c r="L12" s="4">
        <v>0</v>
      </c>
      <c r="M12" s="4"/>
      <c r="N12" s="9">
        <f>MIN(F12:M12)</f>
        <v>0</v>
      </c>
    </row>
    <row r="13" spans="1:1025" x14ac:dyDescent="0.25">
      <c r="B13" s="16" t="s">
        <v>41</v>
      </c>
      <c r="C13" s="4" t="s">
        <v>15</v>
      </c>
      <c r="D13" s="4" t="s">
        <v>11</v>
      </c>
      <c r="E13" s="9">
        <f t="shared" ref="E13" si="1">SUM(F13:M13)-N13</f>
        <v>280</v>
      </c>
      <c r="F13" s="5">
        <v>0</v>
      </c>
      <c r="G13" s="5">
        <v>0</v>
      </c>
      <c r="H13" s="5">
        <f>2*80</f>
        <v>160</v>
      </c>
      <c r="I13" s="4">
        <v>0</v>
      </c>
      <c r="J13" s="5">
        <v>0</v>
      </c>
      <c r="K13" s="4">
        <v>0</v>
      </c>
      <c r="L13" s="4">
        <f>60*2</f>
        <v>120</v>
      </c>
      <c r="M13" s="4"/>
      <c r="N13" s="9">
        <f>MIN(F13:M13)</f>
        <v>0</v>
      </c>
    </row>
    <row r="14" spans="1:1025" x14ac:dyDescent="0.25">
      <c r="B14" s="16" t="s">
        <v>172</v>
      </c>
      <c r="C14" s="6" t="s">
        <v>10</v>
      </c>
      <c r="D14" s="4" t="s">
        <v>11</v>
      </c>
      <c r="E14" s="9">
        <f t="shared" ref="E14:E15" si="2">SUM(F14:M14)-N14</f>
        <v>240</v>
      </c>
      <c r="F14" s="5">
        <f>2*60</f>
        <v>120</v>
      </c>
      <c r="G14" s="5">
        <v>0</v>
      </c>
      <c r="H14" s="4">
        <v>0</v>
      </c>
      <c r="I14" s="4">
        <v>0</v>
      </c>
      <c r="J14" s="5">
        <v>0</v>
      </c>
      <c r="K14" s="5">
        <f>2*60</f>
        <v>120</v>
      </c>
      <c r="L14" s="4">
        <v>0</v>
      </c>
      <c r="M14" s="4"/>
      <c r="N14" s="9">
        <f t="shared" si="0"/>
        <v>0</v>
      </c>
    </row>
    <row r="15" spans="1:1025" x14ac:dyDescent="0.25">
      <c r="B15" s="16" t="s">
        <v>175</v>
      </c>
      <c r="C15" s="4" t="s">
        <v>157</v>
      </c>
      <c r="D15" s="4" t="s">
        <v>142</v>
      </c>
      <c r="E15" s="9">
        <f t="shared" si="2"/>
        <v>180</v>
      </c>
      <c r="F15" s="5">
        <v>0</v>
      </c>
      <c r="G15" s="5">
        <f>30*2</f>
        <v>60</v>
      </c>
      <c r="H15" s="4">
        <v>0</v>
      </c>
      <c r="I15" s="4">
        <v>0</v>
      </c>
      <c r="J15" s="4">
        <v>0</v>
      </c>
      <c r="K15" s="5">
        <f>2*60</f>
        <v>120</v>
      </c>
      <c r="L15" s="4">
        <v>0</v>
      </c>
      <c r="M15" s="4"/>
      <c r="N15" s="9">
        <f t="shared" si="0"/>
        <v>0</v>
      </c>
    </row>
    <row r="16" spans="1:1025" x14ac:dyDescent="0.25">
      <c r="B16" s="16" t="s">
        <v>185</v>
      </c>
      <c r="C16" s="4" t="s">
        <v>224</v>
      </c>
      <c r="D16" s="9" t="s">
        <v>18</v>
      </c>
      <c r="E16" s="9">
        <f>SUM(F16:M16)-N16</f>
        <v>120</v>
      </c>
      <c r="F16" s="5">
        <v>0</v>
      </c>
      <c r="G16" s="5">
        <v>0</v>
      </c>
      <c r="H16" s="5">
        <v>0</v>
      </c>
      <c r="I16" s="5">
        <f>2*60</f>
        <v>120</v>
      </c>
      <c r="J16" s="5">
        <v>0</v>
      </c>
      <c r="K16" s="4">
        <v>0</v>
      </c>
      <c r="L16" s="4">
        <v>0</v>
      </c>
      <c r="M16" s="4"/>
      <c r="N16" s="9">
        <f t="shared" si="0"/>
        <v>0</v>
      </c>
    </row>
    <row r="17" spans="2:14" x14ac:dyDescent="0.25">
      <c r="B17" s="16" t="s">
        <v>185</v>
      </c>
      <c r="C17" s="4" t="s">
        <v>14</v>
      </c>
      <c r="D17" s="4" t="s">
        <v>11</v>
      </c>
      <c r="E17" s="9">
        <f>SUM(F17:M17)-N17</f>
        <v>120</v>
      </c>
      <c r="F17" s="5">
        <v>0</v>
      </c>
      <c r="G17" s="5">
        <v>0</v>
      </c>
      <c r="H17" s="5">
        <f>2*60</f>
        <v>120</v>
      </c>
      <c r="I17" s="4">
        <v>0</v>
      </c>
      <c r="J17" s="5">
        <v>0</v>
      </c>
      <c r="K17" s="4">
        <v>0</v>
      </c>
      <c r="L17" s="4">
        <v>0</v>
      </c>
      <c r="M17" s="4"/>
      <c r="N17" s="9">
        <f t="shared" si="0"/>
        <v>0</v>
      </c>
    </row>
    <row r="18" spans="2:14" x14ac:dyDescent="0.25">
      <c r="B18" s="16" t="s">
        <v>200</v>
      </c>
      <c r="C18" s="4" t="s">
        <v>226</v>
      </c>
      <c r="D18" s="9" t="s">
        <v>18</v>
      </c>
      <c r="E18" s="9">
        <f>SUM(F18:M18)-N18</f>
        <v>60</v>
      </c>
      <c r="F18" s="5">
        <v>0</v>
      </c>
      <c r="G18" s="5">
        <v>0</v>
      </c>
      <c r="H18" s="5">
        <v>0</v>
      </c>
      <c r="I18" s="5">
        <f>30*2</f>
        <v>60</v>
      </c>
      <c r="J18" s="5">
        <v>0</v>
      </c>
      <c r="K18" s="4">
        <v>0</v>
      </c>
      <c r="L18" s="4">
        <v>0</v>
      </c>
      <c r="M18" s="4"/>
      <c r="N18" s="9">
        <f t="shared" si="0"/>
        <v>0</v>
      </c>
    </row>
    <row r="19" spans="2:14" x14ac:dyDescent="0.25">
      <c r="B19" s="16" t="s">
        <v>200</v>
      </c>
      <c r="C19" s="6" t="s">
        <v>225</v>
      </c>
      <c r="D19" s="4" t="s">
        <v>22</v>
      </c>
      <c r="E19" s="9">
        <f t="shared" ref="E19:E20" si="3">SUM(F19:M19)-N19</f>
        <v>60</v>
      </c>
      <c r="F19" s="5">
        <v>0</v>
      </c>
      <c r="G19" s="5">
        <v>0</v>
      </c>
      <c r="H19" s="5">
        <v>0</v>
      </c>
      <c r="I19" s="5">
        <f>30*2</f>
        <v>60</v>
      </c>
      <c r="J19" s="5">
        <v>0</v>
      </c>
      <c r="K19" s="4">
        <v>0</v>
      </c>
      <c r="L19" s="4">
        <v>0</v>
      </c>
      <c r="M19" s="4"/>
      <c r="N19" s="9">
        <f t="shared" si="0"/>
        <v>0</v>
      </c>
    </row>
    <row r="20" spans="2:14" x14ac:dyDescent="0.25">
      <c r="B20" s="16" t="s">
        <v>200</v>
      </c>
      <c r="C20" s="4" t="s">
        <v>143</v>
      </c>
      <c r="D20" s="4" t="s">
        <v>28</v>
      </c>
      <c r="E20" s="9">
        <f t="shared" si="3"/>
        <v>60</v>
      </c>
      <c r="F20" s="5">
        <v>0</v>
      </c>
      <c r="G20" s="5">
        <f>30*2</f>
        <v>60</v>
      </c>
      <c r="H20" s="4">
        <v>0</v>
      </c>
      <c r="I20" s="4">
        <v>0</v>
      </c>
      <c r="J20" s="5">
        <v>0</v>
      </c>
      <c r="K20" s="4">
        <v>0</v>
      </c>
      <c r="L20" s="4">
        <v>0</v>
      </c>
      <c r="M20" s="4"/>
      <c r="N20" s="9">
        <f t="shared" si="0"/>
        <v>0</v>
      </c>
    </row>
    <row r="21" spans="2:14" x14ac:dyDescent="0.2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2:14" x14ac:dyDescent="0.25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2:14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2:14" x14ac:dyDescent="0.25"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2:14" x14ac:dyDescent="0.2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2:14" x14ac:dyDescent="0.25"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2:14" x14ac:dyDescent="0.25"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2:14" x14ac:dyDescent="0.25"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2:14" x14ac:dyDescent="0.25"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3:13" x14ac:dyDescent="0.25"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3:13" x14ac:dyDescent="0.2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K10"/>
  <sheetViews>
    <sheetView workbookViewId="0">
      <selection activeCell="L11" sqref="L11"/>
    </sheetView>
  </sheetViews>
  <sheetFormatPr defaultRowHeight="15" x14ac:dyDescent="0.25"/>
  <cols>
    <col min="1" max="1" width="0.42578125" customWidth="1"/>
    <col min="2" max="2" width="8.85546875" customWidth="1"/>
    <col min="3" max="3" width="20.42578125" bestFit="1" customWidth="1"/>
    <col min="4" max="4" width="10.28515625" customWidth="1"/>
    <col min="5" max="5" width="6.28515625" customWidth="1"/>
    <col min="6" max="6" width="11.85546875" customWidth="1"/>
    <col min="7" max="7" width="14.42578125" customWidth="1"/>
    <col min="8" max="8" width="12.7109375" customWidth="1"/>
    <col min="9" max="9" width="15" customWidth="1"/>
    <col min="10" max="10" width="11.7109375" customWidth="1"/>
    <col min="11" max="11" width="18.42578125" customWidth="1"/>
    <col min="12" max="12" width="11.140625" customWidth="1"/>
    <col min="13" max="13" width="11.7109375" customWidth="1"/>
  </cols>
  <sheetData>
    <row r="1" spans="1:1025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</row>
    <row r="2" spans="1:1025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025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</row>
    <row r="4" spans="1:1025" ht="21" x14ac:dyDescent="0.25">
      <c r="A4" s="2"/>
      <c r="B4" s="1"/>
      <c r="C4" s="22" t="s">
        <v>209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</row>
    <row r="5" spans="1:1025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ht="87.75" customHeight="1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x14ac:dyDescent="0.25">
      <c r="A7" s="2"/>
      <c r="B7" s="1" t="s">
        <v>5</v>
      </c>
      <c r="C7" s="4" t="s">
        <v>144</v>
      </c>
      <c r="D7" s="4" t="s">
        <v>6</v>
      </c>
      <c r="E7" s="4">
        <f t="shared" ref="E7:E9" si="0">SUM(F7:M7)-N7</f>
        <v>800</v>
      </c>
      <c r="F7" s="5">
        <v>0</v>
      </c>
      <c r="G7" s="4">
        <v>0</v>
      </c>
      <c r="H7" s="5">
        <v>0</v>
      </c>
      <c r="I7" s="5">
        <f>100*2</f>
        <v>200</v>
      </c>
      <c r="J7" s="5">
        <f>5*80</f>
        <v>400</v>
      </c>
      <c r="K7" s="5">
        <f>100*2</f>
        <v>200</v>
      </c>
      <c r="L7" s="5">
        <v>0</v>
      </c>
      <c r="M7" s="5"/>
      <c r="N7" s="9">
        <f>MIN(F7:M7)</f>
        <v>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x14ac:dyDescent="0.25">
      <c r="A8" s="2"/>
      <c r="B8" s="1" t="s">
        <v>7</v>
      </c>
      <c r="C8" s="4" t="s">
        <v>206</v>
      </c>
      <c r="D8" s="4" t="s">
        <v>6</v>
      </c>
      <c r="E8" s="4">
        <f t="shared" si="0"/>
        <v>320</v>
      </c>
      <c r="F8" s="5">
        <v>0</v>
      </c>
      <c r="G8" s="4">
        <v>0</v>
      </c>
      <c r="H8" s="5">
        <v>0</v>
      </c>
      <c r="I8" s="5">
        <f>80*2</f>
        <v>160</v>
      </c>
      <c r="J8" s="5">
        <v>0</v>
      </c>
      <c r="K8" s="5">
        <f>80*2</f>
        <v>160</v>
      </c>
      <c r="L8" s="5">
        <v>0</v>
      </c>
      <c r="M8" s="5"/>
      <c r="N8" s="9">
        <f t="shared" ref="N8:N10" si="1">MIN(F8:M8)</f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x14ac:dyDescent="0.25">
      <c r="A9" s="2"/>
      <c r="B9" s="1" t="s">
        <v>8</v>
      </c>
      <c r="C9" s="4" t="s">
        <v>208</v>
      </c>
      <c r="D9" s="4" t="s">
        <v>6</v>
      </c>
      <c r="E9" s="4">
        <f t="shared" si="0"/>
        <v>240</v>
      </c>
      <c r="F9" s="5">
        <v>0</v>
      </c>
      <c r="G9" s="4">
        <v>0</v>
      </c>
      <c r="H9" s="5">
        <v>0</v>
      </c>
      <c r="I9" s="5">
        <f>2*60</f>
        <v>120</v>
      </c>
      <c r="J9" s="5">
        <v>0</v>
      </c>
      <c r="K9" s="5">
        <f>2*60</f>
        <v>120</v>
      </c>
      <c r="L9" s="5">
        <v>0</v>
      </c>
      <c r="M9" s="5"/>
      <c r="N9" s="9">
        <f t="shared" si="1"/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</row>
    <row r="10" spans="1:1025" x14ac:dyDescent="0.25">
      <c r="A10" s="2"/>
      <c r="B10" s="1" t="s">
        <v>8</v>
      </c>
      <c r="C10" s="4" t="s">
        <v>207</v>
      </c>
      <c r="D10" s="4" t="s">
        <v>6</v>
      </c>
      <c r="E10" s="4">
        <f>SUM(F10:M10)-N10</f>
        <v>240</v>
      </c>
      <c r="F10" s="5">
        <v>0</v>
      </c>
      <c r="G10" s="4">
        <v>0</v>
      </c>
      <c r="H10" s="5">
        <v>0</v>
      </c>
      <c r="I10" s="5">
        <f>2*60</f>
        <v>120</v>
      </c>
      <c r="J10" s="4">
        <v>0</v>
      </c>
      <c r="K10" s="5">
        <f>2*60</f>
        <v>120</v>
      </c>
      <c r="L10" s="5">
        <v>0</v>
      </c>
      <c r="M10" s="5"/>
      <c r="N10" s="9">
        <f t="shared" si="1"/>
        <v>0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K9"/>
  <sheetViews>
    <sheetView workbookViewId="0">
      <selection activeCell="F11" sqref="F11"/>
    </sheetView>
  </sheetViews>
  <sheetFormatPr defaultRowHeight="15" x14ac:dyDescent="0.25"/>
  <cols>
    <col min="1" max="1" width="0.42578125" customWidth="1"/>
    <col min="2" max="2" width="8.85546875" customWidth="1"/>
    <col min="3" max="3" width="24.5703125" bestFit="1" customWidth="1"/>
    <col min="4" max="4" width="10.28515625" customWidth="1"/>
    <col min="5" max="5" width="6.28515625" customWidth="1"/>
    <col min="6" max="6" width="11.85546875" customWidth="1"/>
    <col min="7" max="7" width="14.42578125" customWidth="1"/>
    <col min="8" max="8" width="12.7109375" customWidth="1"/>
    <col min="9" max="9" width="15" customWidth="1"/>
    <col min="10" max="10" width="11.7109375" customWidth="1"/>
    <col min="11" max="11" width="18.42578125" customWidth="1"/>
    <col min="12" max="12" width="11.140625" customWidth="1"/>
    <col min="13" max="13" width="11.7109375" customWidth="1"/>
  </cols>
  <sheetData>
    <row r="1" spans="1:1025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</row>
    <row r="2" spans="1:1025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025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</row>
    <row r="4" spans="1:1025" ht="21" x14ac:dyDescent="0.25">
      <c r="A4" s="2"/>
      <c r="B4" s="1"/>
      <c r="C4" s="22" t="s">
        <v>205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</row>
    <row r="5" spans="1:1025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</row>
    <row r="6" spans="1:1025" ht="87.75" customHeight="1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</row>
    <row r="7" spans="1:1025" x14ac:dyDescent="0.25">
      <c r="A7" s="2"/>
      <c r="B7" s="1" t="s">
        <v>5</v>
      </c>
      <c r="C7" s="4" t="s">
        <v>206</v>
      </c>
      <c r="D7" s="4" t="s">
        <v>6</v>
      </c>
      <c r="E7" s="4">
        <f t="shared" ref="E7" si="0">SUM(F7:M7)-N7</f>
        <v>400</v>
      </c>
      <c r="F7" s="5">
        <v>0</v>
      </c>
      <c r="G7" s="4">
        <v>0</v>
      </c>
      <c r="H7" s="5">
        <v>0</v>
      </c>
      <c r="I7" s="5">
        <f>100*2</f>
        <v>200</v>
      </c>
      <c r="J7" s="5">
        <v>0</v>
      </c>
      <c r="K7" s="5">
        <v>0</v>
      </c>
      <c r="L7" s="5">
        <f>100*2</f>
        <v>200</v>
      </c>
      <c r="M7" s="5"/>
      <c r="N7" s="9">
        <f>MIN(F7:M7)</f>
        <v>0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</row>
    <row r="8" spans="1:1025" x14ac:dyDescent="0.25">
      <c r="A8" s="2"/>
      <c r="B8" s="1" t="s">
        <v>7</v>
      </c>
      <c r="C8" s="4" t="s">
        <v>208</v>
      </c>
      <c r="D8" s="4" t="s">
        <v>6</v>
      </c>
      <c r="E8" s="4">
        <f t="shared" ref="E8" si="1">SUM(F8:M8)-N8</f>
        <v>320</v>
      </c>
      <c r="F8" s="5">
        <v>0</v>
      </c>
      <c r="G8" s="4">
        <v>0</v>
      </c>
      <c r="H8" s="5">
        <v>0</v>
      </c>
      <c r="I8" s="5">
        <v>160</v>
      </c>
      <c r="J8" s="5">
        <v>0</v>
      </c>
      <c r="K8" s="5">
        <v>0</v>
      </c>
      <c r="L8" s="5">
        <f>80*2</f>
        <v>160</v>
      </c>
      <c r="M8" s="5"/>
      <c r="N8" s="9">
        <f t="shared" ref="N8:N9" si="2">MIN(F8:M8)</f>
        <v>0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</row>
    <row r="9" spans="1:1025" x14ac:dyDescent="0.25">
      <c r="A9" s="2"/>
      <c r="B9" s="1" t="s">
        <v>8</v>
      </c>
      <c r="C9" s="4" t="s">
        <v>207</v>
      </c>
      <c r="D9" s="4" t="s">
        <v>6</v>
      </c>
      <c r="E9" s="4">
        <f>SUM(F9:M9)-N9</f>
        <v>240</v>
      </c>
      <c r="F9" s="5">
        <v>0</v>
      </c>
      <c r="G9" s="4">
        <v>0</v>
      </c>
      <c r="H9" s="5">
        <v>0</v>
      </c>
      <c r="I9" s="5">
        <v>120</v>
      </c>
      <c r="J9" s="4">
        <v>0</v>
      </c>
      <c r="K9" s="5">
        <v>0</v>
      </c>
      <c r="L9" s="5">
        <f>60*2</f>
        <v>120</v>
      </c>
      <c r="M9" s="5"/>
      <c r="N9" s="9">
        <f t="shared" si="2"/>
        <v>0</v>
      </c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</row>
  </sheetData>
  <mergeCells count="2">
    <mergeCell ref="C2:M2"/>
    <mergeCell ref="C4:M4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N12"/>
  <sheetViews>
    <sheetView zoomScaleNormal="100" workbookViewId="0">
      <selection activeCell="B12" sqref="B12"/>
    </sheetView>
  </sheetViews>
  <sheetFormatPr defaultRowHeight="15" x14ac:dyDescent="0.25"/>
  <cols>
    <col min="1" max="1" width="0.42578125" customWidth="1"/>
    <col min="2" max="2" width="8" customWidth="1"/>
    <col min="3" max="3" width="26.85546875" bestFit="1" customWidth="1"/>
    <col min="4" max="4" width="12" customWidth="1"/>
    <col min="5" max="5" width="5.42578125" customWidth="1"/>
    <col min="6" max="6" width="11.140625" customWidth="1"/>
    <col min="7" max="7" width="14.85546875" customWidth="1"/>
    <col min="8" max="8" width="12.5703125" customWidth="1"/>
    <col min="9" max="9" width="15" customWidth="1"/>
    <col min="10" max="10" width="11.7109375" customWidth="1"/>
    <col min="11" max="11" width="18.42578125" customWidth="1"/>
    <col min="12" max="12" width="10.5703125" customWidth="1"/>
    <col min="13" max="13" width="11.85546875" customWidth="1"/>
    <col min="14" max="14" width="7.5703125" customWidth="1"/>
  </cols>
  <sheetData>
    <row r="1" spans="2:14" x14ac:dyDescent="0.25"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</row>
    <row r="2" spans="2:14" ht="24.4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x14ac:dyDescent="0.25"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</row>
    <row r="4" spans="2:14" ht="21" x14ac:dyDescent="0.25">
      <c r="B4" s="1"/>
      <c r="C4" s="22" t="s">
        <v>24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x14ac:dyDescent="0.25"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</row>
    <row r="6" spans="2:14" ht="54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148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9" t="s">
        <v>240</v>
      </c>
      <c r="D7" s="4" t="s">
        <v>22</v>
      </c>
      <c r="E7" s="4">
        <f>SUM(F7:M7)-N7</f>
        <v>1500</v>
      </c>
      <c r="F7" s="5">
        <v>0</v>
      </c>
      <c r="G7" s="5">
        <f>100*2</f>
        <v>200</v>
      </c>
      <c r="H7" s="5">
        <f>100*2</f>
        <v>200</v>
      </c>
      <c r="I7" s="5">
        <f>100*2</f>
        <v>200</v>
      </c>
      <c r="J7" s="5">
        <f>5*100</f>
        <v>500</v>
      </c>
      <c r="K7" s="5">
        <f>100*2</f>
        <v>200</v>
      </c>
      <c r="L7" s="4">
        <f>100*2</f>
        <v>200</v>
      </c>
      <c r="M7" s="5"/>
      <c r="N7" s="9">
        <f>MIN(F7:M7)</f>
        <v>0</v>
      </c>
    </row>
    <row r="8" spans="2:14" x14ac:dyDescent="0.25">
      <c r="B8" s="1" t="s">
        <v>7</v>
      </c>
      <c r="C8" s="4" t="s">
        <v>25</v>
      </c>
      <c r="D8" s="4" t="s">
        <v>6</v>
      </c>
      <c r="E8" s="4">
        <f t="shared" ref="E8:E9" si="0">SUM(F8:M8)-N8</f>
        <v>1100</v>
      </c>
      <c r="F8" s="5">
        <v>0</v>
      </c>
      <c r="G8" s="5">
        <f>80*2</f>
        <v>160</v>
      </c>
      <c r="H8" s="5">
        <f>80*2</f>
        <v>160</v>
      </c>
      <c r="I8" s="5">
        <f>80*2</f>
        <v>160</v>
      </c>
      <c r="J8" s="5">
        <f>5*60</f>
        <v>300</v>
      </c>
      <c r="K8" s="5">
        <f>80*2</f>
        <v>160</v>
      </c>
      <c r="L8" s="4">
        <f>80*2</f>
        <v>160</v>
      </c>
      <c r="M8" s="5"/>
      <c r="N8" s="9">
        <f t="shared" ref="N8:N12" si="1">MIN(F8:M8)</f>
        <v>0</v>
      </c>
    </row>
    <row r="9" spans="2:14" x14ac:dyDescent="0.25">
      <c r="B9" s="1" t="s">
        <v>8</v>
      </c>
      <c r="C9" s="4" t="s">
        <v>174</v>
      </c>
      <c r="D9" s="4" t="s">
        <v>6</v>
      </c>
      <c r="E9" s="4">
        <f t="shared" si="0"/>
        <v>540</v>
      </c>
      <c r="F9" s="5">
        <v>0</v>
      </c>
      <c r="G9" s="5">
        <f>60*2</f>
        <v>120</v>
      </c>
      <c r="H9" s="4">
        <v>0</v>
      </c>
      <c r="I9" s="5">
        <f>60*2</f>
        <v>120</v>
      </c>
      <c r="J9" s="5">
        <f>5*60</f>
        <v>300</v>
      </c>
      <c r="K9" s="5">
        <v>0</v>
      </c>
      <c r="L9" s="4">
        <v>0</v>
      </c>
      <c r="M9" s="5"/>
      <c r="N9" s="9">
        <f t="shared" si="1"/>
        <v>0</v>
      </c>
    </row>
    <row r="10" spans="2:14" x14ac:dyDescent="0.25">
      <c r="B10" s="1" t="s">
        <v>16</v>
      </c>
      <c r="C10" s="4" t="s">
        <v>195</v>
      </c>
      <c r="D10" s="4" t="s">
        <v>68</v>
      </c>
      <c r="E10" s="4">
        <f t="shared" ref="E10" si="2">SUM(F10:M10)-N10</f>
        <v>240</v>
      </c>
      <c r="F10" s="5">
        <v>0</v>
      </c>
      <c r="G10" s="5">
        <v>0</v>
      </c>
      <c r="H10" s="5">
        <f>60*2</f>
        <v>120</v>
      </c>
      <c r="I10" s="4">
        <v>0</v>
      </c>
      <c r="J10" s="5">
        <v>0</v>
      </c>
      <c r="K10" s="5">
        <f>60*2</f>
        <v>120</v>
      </c>
      <c r="L10" s="4">
        <v>0</v>
      </c>
      <c r="M10" s="5"/>
      <c r="N10" s="9">
        <f t="shared" ref="N10" si="3">MIN(F10:M10)</f>
        <v>0</v>
      </c>
    </row>
    <row r="11" spans="2:14" x14ac:dyDescent="0.25">
      <c r="B11" s="1" t="s">
        <v>16</v>
      </c>
      <c r="C11" s="4" t="s">
        <v>173</v>
      </c>
      <c r="D11" s="4" t="s">
        <v>6</v>
      </c>
      <c r="E11" s="4">
        <f>SUM(F11:M11)-N11</f>
        <v>240</v>
      </c>
      <c r="F11" s="5">
        <v>0</v>
      </c>
      <c r="G11" s="5">
        <f>60*2</f>
        <v>120</v>
      </c>
      <c r="H11" s="4">
        <v>0</v>
      </c>
      <c r="I11" s="4">
        <v>0</v>
      </c>
      <c r="J11" s="5">
        <v>0</v>
      </c>
      <c r="K11" s="5">
        <v>0</v>
      </c>
      <c r="L11" s="4">
        <f>60*2</f>
        <v>120</v>
      </c>
      <c r="M11" s="5"/>
      <c r="N11" s="9">
        <f>MIN(F11:M11)</f>
        <v>0</v>
      </c>
    </row>
    <row r="12" spans="2:14" x14ac:dyDescent="0.25">
      <c r="B12" s="1" t="s">
        <v>23</v>
      </c>
      <c r="C12" s="4" t="s">
        <v>196</v>
      </c>
      <c r="D12" s="4" t="s">
        <v>68</v>
      </c>
      <c r="E12" s="4">
        <f>SUM(F12:M12)-N12</f>
        <v>120</v>
      </c>
      <c r="F12" s="5">
        <v>0</v>
      </c>
      <c r="G12" s="5">
        <v>0</v>
      </c>
      <c r="H12" s="5">
        <f>60*2</f>
        <v>120</v>
      </c>
      <c r="I12" s="4">
        <v>0</v>
      </c>
      <c r="J12" s="5">
        <v>0</v>
      </c>
      <c r="K12" s="5">
        <v>0</v>
      </c>
      <c r="L12" s="4">
        <v>0</v>
      </c>
      <c r="M12" s="5"/>
      <c r="N12" s="9">
        <f t="shared" si="1"/>
        <v>0</v>
      </c>
    </row>
  </sheetData>
  <mergeCells count="2">
    <mergeCell ref="C2:M2"/>
    <mergeCell ref="C4:M4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AMK24"/>
  <sheetViews>
    <sheetView topLeftCell="A4" zoomScale="130" zoomScaleNormal="130" workbookViewId="0">
      <selection activeCell="E21" sqref="E21"/>
    </sheetView>
  </sheetViews>
  <sheetFormatPr defaultRowHeight="15" x14ac:dyDescent="0.25"/>
  <cols>
    <col min="1" max="1" width="0.42578125" style="2" customWidth="1"/>
    <col min="2" max="2" width="8" style="1" customWidth="1"/>
    <col min="3" max="3" width="30" style="2" bestFit="1" customWidth="1"/>
    <col min="4" max="4" width="11.85546875" style="2" customWidth="1"/>
    <col min="5" max="5" width="5.7109375" style="2" customWidth="1"/>
    <col min="6" max="6" width="11.28515625" style="2" customWidth="1"/>
    <col min="7" max="7" width="14.85546875" style="2" customWidth="1"/>
    <col min="8" max="8" width="12.7109375" style="2" customWidth="1"/>
    <col min="9" max="9" width="14.85546875" style="2" customWidth="1"/>
    <col min="10" max="10" width="11.7109375" style="2" customWidth="1"/>
    <col min="11" max="11" width="18.42578125" style="1" customWidth="1"/>
    <col min="12" max="12" width="10.42578125" style="2" customWidth="1"/>
    <col min="13" max="13" width="12" style="2" customWidth="1"/>
    <col min="14" max="14" width="7.42578125" style="2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26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0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148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4" t="s">
        <v>240</v>
      </c>
      <c r="D7" s="4" t="s">
        <v>22</v>
      </c>
      <c r="E7" s="4">
        <f t="shared" ref="E7" si="0">SUM(F7:M7)-N7</f>
        <v>1180</v>
      </c>
      <c r="F7" s="5">
        <v>0</v>
      </c>
      <c r="G7" s="5">
        <f>2*80</f>
        <v>160</v>
      </c>
      <c r="H7" s="5">
        <f>2*80</f>
        <v>160</v>
      </c>
      <c r="I7" s="4">
        <f>100*2</f>
        <v>200</v>
      </c>
      <c r="J7" s="5">
        <f>5*60</f>
        <v>300</v>
      </c>
      <c r="K7" s="4">
        <f>100*2</f>
        <v>200</v>
      </c>
      <c r="L7" s="5">
        <f>80*2</f>
        <v>160</v>
      </c>
      <c r="M7" s="5"/>
      <c r="N7" s="9">
        <f>MIN(F7:M7)</f>
        <v>0</v>
      </c>
    </row>
    <row r="8" spans="2:14" x14ac:dyDescent="0.25">
      <c r="B8" s="1" t="s">
        <v>7</v>
      </c>
      <c r="C8" s="4" t="s">
        <v>170</v>
      </c>
      <c r="D8" s="4" t="s">
        <v>142</v>
      </c>
      <c r="E8" s="4">
        <f t="shared" ref="E8" si="1">SUM(F8:M8)-N8</f>
        <v>950</v>
      </c>
      <c r="F8" s="5">
        <f>2*100</f>
        <v>200</v>
      </c>
      <c r="G8" s="4">
        <f>100*2</f>
        <v>200</v>
      </c>
      <c r="H8" s="4">
        <f>100*2</f>
        <v>200</v>
      </c>
      <c r="I8" s="5">
        <v>0</v>
      </c>
      <c r="J8" s="5">
        <f>5*30</f>
        <v>150</v>
      </c>
      <c r="K8" s="5">
        <v>0</v>
      </c>
      <c r="L8" s="5">
        <f>100*2</f>
        <v>200</v>
      </c>
      <c r="M8" s="5"/>
      <c r="N8" s="9">
        <f t="shared" ref="N8:N20" si="2">MIN(F8:M8)</f>
        <v>0</v>
      </c>
    </row>
    <row r="9" spans="2:14" x14ac:dyDescent="0.25">
      <c r="B9" s="1" t="s">
        <v>8</v>
      </c>
      <c r="C9" s="4" t="s">
        <v>25</v>
      </c>
      <c r="D9" s="4" t="s">
        <v>6</v>
      </c>
      <c r="E9" s="4">
        <f t="shared" ref="E9:E13" si="3">SUM(F9:M9)-N9</f>
        <v>750</v>
      </c>
      <c r="F9" s="5">
        <f>2*60</f>
        <v>120</v>
      </c>
      <c r="G9" s="5">
        <f>2*60</f>
        <v>120</v>
      </c>
      <c r="H9" s="5">
        <f>2*60</f>
        <v>120</v>
      </c>
      <c r="I9" s="5">
        <f>2*60</f>
        <v>120</v>
      </c>
      <c r="J9" s="5">
        <f>5*30</f>
        <v>150</v>
      </c>
      <c r="K9" s="5">
        <f>2*60</f>
        <v>120</v>
      </c>
      <c r="L9" s="5">
        <f>30*2</f>
        <v>60</v>
      </c>
      <c r="M9" s="5"/>
      <c r="N9" s="9">
        <f t="shared" si="2"/>
        <v>60</v>
      </c>
    </row>
    <row r="10" spans="2:14" x14ac:dyDescent="0.25">
      <c r="B10" s="1" t="s">
        <v>16</v>
      </c>
      <c r="C10" s="4" t="s">
        <v>115</v>
      </c>
      <c r="D10" s="4" t="s">
        <v>28</v>
      </c>
      <c r="E10" s="4">
        <f t="shared" si="3"/>
        <v>320</v>
      </c>
      <c r="F10" s="5">
        <f>2*80</f>
        <v>160</v>
      </c>
      <c r="G10" s="4">
        <v>0</v>
      </c>
      <c r="H10" s="4">
        <v>0</v>
      </c>
      <c r="I10" s="5">
        <v>0</v>
      </c>
      <c r="J10" s="5">
        <v>0</v>
      </c>
      <c r="K10" s="5">
        <f>2*80</f>
        <v>160</v>
      </c>
      <c r="L10" s="4"/>
      <c r="M10" s="4"/>
      <c r="N10" s="9">
        <f t="shared" ref="N10" si="4">MIN(F10:M10)</f>
        <v>0</v>
      </c>
    </row>
    <row r="11" spans="2:14" x14ac:dyDescent="0.25">
      <c r="B11" s="1" t="s">
        <v>29</v>
      </c>
      <c r="C11" s="4" t="s">
        <v>238</v>
      </c>
      <c r="D11" s="4" t="s">
        <v>11</v>
      </c>
      <c r="E11" s="4">
        <f t="shared" si="3"/>
        <v>300</v>
      </c>
      <c r="F11" s="5">
        <v>0</v>
      </c>
      <c r="G11" s="5">
        <v>0</v>
      </c>
      <c r="H11" s="5">
        <v>0</v>
      </c>
      <c r="I11" s="5">
        <v>0</v>
      </c>
      <c r="J11" s="5">
        <f>5*60</f>
        <v>300</v>
      </c>
      <c r="K11" s="5">
        <v>0</v>
      </c>
      <c r="L11" s="5"/>
      <c r="M11" s="5"/>
      <c r="N11" s="9">
        <f t="shared" si="2"/>
        <v>0</v>
      </c>
    </row>
    <row r="12" spans="2:14" x14ac:dyDescent="0.25">
      <c r="B12" s="1" t="s">
        <v>23</v>
      </c>
      <c r="C12" s="4" t="s">
        <v>221</v>
      </c>
      <c r="D12" s="4" t="s">
        <v>6</v>
      </c>
      <c r="E12" s="4">
        <f>SUM(F12:M12)-N12</f>
        <v>220</v>
      </c>
      <c r="F12" s="5">
        <v>0</v>
      </c>
      <c r="G12" s="5">
        <v>0</v>
      </c>
      <c r="H12" s="5">
        <v>0</v>
      </c>
      <c r="I12" s="5">
        <f>2*80</f>
        <v>160</v>
      </c>
      <c r="J12" s="5">
        <v>0</v>
      </c>
      <c r="K12" s="5">
        <v>0</v>
      </c>
      <c r="L12" s="5">
        <f>30*2</f>
        <v>60</v>
      </c>
      <c r="M12" s="5"/>
      <c r="N12" s="9">
        <f>MIN(F12:M12)</f>
        <v>0</v>
      </c>
    </row>
    <row r="13" spans="2:14" x14ac:dyDescent="0.25">
      <c r="B13" s="1" t="s">
        <v>41</v>
      </c>
      <c r="C13" s="4" t="s">
        <v>195</v>
      </c>
      <c r="D13" s="4" t="s">
        <v>68</v>
      </c>
      <c r="E13" s="4">
        <f t="shared" si="3"/>
        <v>180</v>
      </c>
      <c r="F13" s="5">
        <v>0</v>
      </c>
      <c r="G13" s="5">
        <v>0</v>
      </c>
      <c r="H13" s="5">
        <f>2*30</f>
        <v>60</v>
      </c>
      <c r="I13" s="5">
        <v>0</v>
      </c>
      <c r="J13" s="5">
        <v>0</v>
      </c>
      <c r="K13" s="5">
        <f>2*60</f>
        <v>120</v>
      </c>
      <c r="L13" s="4"/>
      <c r="M13" s="4"/>
      <c r="N13" s="9">
        <f t="shared" ref="N13" si="5">MIN(F13:M13)</f>
        <v>0</v>
      </c>
    </row>
    <row r="14" spans="2:14" x14ac:dyDescent="0.25">
      <c r="B14" s="1" t="s">
        <v>172</v>
      </c>
      <c r="C14" s="4" t="s">
        <v>247</v>
      </c>
      <c r="D14" s="4" t="s">
        <v>22</v>
      </c>
      <c r="E14" s="4">
        <f>SUM(F14:M14)-N14</f>
        <v>120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f>60*2</f>
        <v>120</v>
      </c>
      <c r="M14" s="4"/>
      <c r="N14" s="9">
        <f>MIN(F14:M14)</f>
        <v>0</v>
      </c>
    </row>
    <row r="15" spans="2:14" x14ac:dyDescent="0.25">
      <c r="B15" s="1" t="s">
        <v>172</v>
      </c>
      <c r="C15" s="4" t="s">
        <v>220</v>
      </c>
      <c r="D15" s="4" t="s">
        <v>60</v>
      </c>
      <c r="E15" s="4">
        <f>SUM(F15:M15)-N15</f>
        <v>120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f>60*2</f>
        <v>120</v>
      </c>
      <c r="M15" s="4"/>
      <c r="N15" s="9">
        <f>MIN(F15:M15)</f>
        <v>0</v>
      </c>
    </row>
    <row r="16" spans="2:14" x14ac:dyDescent="0.25">
      <c r="B16" s="1" t="s">
        <v>172</v>
      </c>
      <c r="C16" s="4" t="s">
        <v>174</v>
      </c>
      <c r="D16" s="4" t="s">
        <v>6</v>
      </c>
      <c r="E16" s="4">
        <f t="shared" ref="E16:E20" si="6">SUM(F16:M16)-N16</f>
        <v>120</v>
      </c>
      <c r="F16" s="5">
        <v>0</v>
      </c>
      <c r="G16" s="5">
        <v>0</v>
      </c>
      <c r="H16" s="5">
        <v>0</v>
      </c>
      <c r="I16" s="5">
        <f>2*60</f>
        <v>120</v>
      </c>
      <c r="J16" s="5">
        <v>0</v>
      </c>
      <c r="K16" s="4">
        <v>0</v>
      </c>
      <c r="L16" s="4"/>
      <c r="M16" s="4"/>
      <c r="N16" s="9">
        <f t="shared" si="2"/>
        <v>0</v>
      </c>
    </row>
    <row r="17" spans="2:14" x14ac:dyDescent="0.25">
      <c r="B17" s="1" t="s">
        <v>172</v>
      </c>
      <c r="C17" s="4" t="s">
        <v>196</v>
      </c>
      <c r="D17" s="4" t="s">
        <v>68</v>
      </c>
      <c r="E17" s="4">
        <f t="shared" ref="E17" si="7">SUM(F17:M17)-N17</f>
        <v>120</v>
      </c>
      <c r="F17" s="5">
        <v>0</v>
      </c>
      <c r="G17" s="5">
        <v>0</v>
      </c>
      <c r="H17" s="5">
        <f>2*60</f>
        <v>120</v>
      </c>
      <c r="I17" s="5">
        <v>0</v>
      </c>
      <c r="J17" s="5">
        <v>0</v>
      </c>
      <c r="K17" s="4">
        <v>0</v>
      </c>
      <c r="L17" s="4"/>
      <c r="M17" s="4"/>
      <c r="N17" s="9">
        <f t="shared" si="2"/>
        <v>0</v>
      </c>
    </row>
    <row r="18" spans="2:14" x14ac:dyDescent="0.25">
      <c r="B18" s="1" t="s">
        <v>172</v>
      </c>
      <c r="C18" s="4" t="s">
        <v>132</v>
      </c>
      <c r="D18" s="4" t="s">
        <v>6</v>
      </c>
      <c r="E18" s="4">
        <f t="shared" si="6"/>
        <v>120</v>
      </c>
      <c r="F18" s="5">
        <v>0</v>
      </c>
      <c r="G18" s="5">
        <f>2*60</f>
        <v>120</v>
      </c>
      <c r="H18" s="4">
        <v>0</v>
      </c>
      <c r="I18" s="5">
        <v>0</v>
      </c>
      <c r="J18" s="5">
        <v>0</v>
      </c>
      <c r="K18" s="4">
        <v>0</v>
      </c>
      <c r="L18" s="4"/>
      <c r="M18" s="4"/>
      <c r="N18" s="9">
        <f t="shared" si="2"/>
        <v>0</v>
      </c>
    </row>
    <row r="19" spans="2:14" x14ac:dyDescent="0.25">
      <c r="B19" s="1" t="s">
        <v>188</v>
      </c>
      <c r="C19" s="4" t="s">
        <v>174</v>
      </c>
      <c r="D19" s="4" t="s">
        <v>6</v>
      </c>
      <c r="E19" s="4">
        <f t="shared" si="6"/>
        <v>60</v>
      </c>
      <c r="F19" s="5">
        <v>0</v>
      </c>
      <c r="G19" s="5">
        <f>2*30</f>
        <v>60</v>
      </c>
      <c r="H19" s="4">
        <v>0</v>
      </c>
      <c r="I19" s="5">
        <v>0</v>
      </c>
      <c r="J19" s="5">
        <v>0</v>
      </c>
      <c r="K19" s="4">
        <v>0</v>
      </c>
      <c r="L19" s="4"/>
      <c r="M19" s="4"/>
      <c r="N19" s="9">
        <f t="shared" si="2"/>
        <v>0</v>
      </c>
    </row>
    <row r="20" spans="2:14" x14ac:dyDescent="0.25">
      <c r="B20" s="1" t="s">
        <v>188</v>
      </c>
      <c r="C20" s="4" t="s">
        <v>248</v>
      </c>
      <c r="D20" s="4" t="s">
        <v>6</v>
      </c>
      <c r="E20" s="4">
        <f t="shared" si="6"/>
        <v>60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5">
        <f>30*2</f>
        <v>60</v>
      </c>
      <c r="M20" s="4"/>
      <c r="N20" s="4">
        <f t="shared" si="2"/>
        <v>0</v>
      </c>
    </row>
    <row r="21" spans="2:14" x14ac:dyDescent="0.25">
      <c r="C21" s="1"/>
      <c r="D21" s="1"/>
      <c r="E21" s="1"/>
      <c r="F21" s="1"/>
      <c r="G21" s="1"/>
      <c r="H21" s="1"/>
      <c r="I21" s="1"/>
      <c r="J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AMK28"/>
  <sheetViews>
    <sheetView zoomScale="145" zoomScaleNormal="145" workbookViewId="0">
      <selection activeCell="B17" sqref="B17"/>
    </sheetView>
  </sheetViews>
  <sheetFormatPr defaultRowHeight="15" x14ac:dyDescent="0.25"/>
  <cols>
    <col min="1" max="1" width="0.5703125" style="2" customWidth="1"/>
    <col min="2" max="2" width="7.85546875" style="1" customWidth="1"/>
    <col min="3" max="3" width="25.5703125" style="2" customWidth="1"/>
    <col min="4" max="4" width="11.140625" style="2" customWidth="1"/>
    <col min="5" max="5" width="5.28515625" style="2" customWidth="1"/>
    <col min="6" max="6" width="11.140625" style="2" customWidth="1"/>
    <col min="7" max="7" width="14.42578125" style="2" customWidth="1"/>
    <col min="8" max="8" width="12.5703125" style="2" customWidth="1"/>
    <col min="9" max="9" width="14.85546875" style="2" customWidth="1"/>
    <col min="10" max="10" width="11.85546875" style="2" customWidth="1"/>
    <col min="11" max="11" width="18.42578125" style="1" customWidth="1"/>
    <col min="12" max="12" width="10.42578125" style="2" customWidth="1"/>
    <col min="13" max="13" width="11.7109375" style="2" customWidth="1"/>
    <col min="14" max="14" width="7.5703125" style="2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30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4" t="s">
        <v>36</v>
      </c>
      <c r="D7" s="4" t="s">
        <v>11</v>
      </c>
      <c r="E7" s="4">
        <f t="shared" ref="E7:E9" si="0">SUM(F7:M7)-N7</f>
        <v>1300</v>
      </c>
      <c r="F7" s="5">
        <f>2*100</f>
        <v>200</v>
      </c>
      <c r="G7" s="5">
        <f>2*100</f>
        <v>200</v>
      </c>
      <c r="H7" s="5">
        <f>2*100</f>
        <v>200</v>
      </c>
      <c r="I7" s="5">
        <f>2*100</f>
        <v>200</v>
      </c>
      <c r="J7" s="5">
        <f>5*60</f>
        <v>300</v>
      </c>
      <c r="K7" s="5">
        <v>0</v>
      </c>
      <c r="L7" s="5">
        <f>100*2</f>
        <v>200</v>
      </c>
      <c r="M7" s="4"/>
      <c r="N7" s="9">
        <f>MIN(F7:M7)</f>
        <v>0</v>
      </c>
    </row>
    <row r="8" spans="2:14" x14ac:dyDescent="0.25">
      <c r="B8" s="1" t="s">
        <v>7</v>
      </c>
      <c r="C8" s="4" t="s">
        <v>27</v>
      </c>
      <c r="D8" s="4" t="s">
        <v>6</v>
      </c>
      <c r="E8" s="4">
        <f t="shared" ref="E8" si="1">SUM(F8:M8)-N8</f>
        <v>980</v>
      </c>
      <c r="F8" s="5">
        <f>2*80</f>
        <v>160</v>
      </c>
      <c r="G8" s="5">
        <f>2*80</f>
        <v>160</v>
      </c>
      <c r="H8" s="4">
        <v>0</v>
      </c>
      <c r="I8" s="4">
        <v>0</v>
      </c>
      <c r="J8" s="5">
        <f>5*60</f>
        <v>300</v>
      </c>
      <c r="K8" s="5">
        <f>2*100</f>
        <v>200</v>
      </c>
      <c r="L8" s="5">
        <f>80*2</f>
        <v>160</v>
      </c>
      <c r="M8" s="5"/>
      <c r="N8" s="9">
        <f t="shared" ref="N8:N17" si="2">MIN(F8:M8)</f>
        <v>0</v>
      </c>
    </row>
    <row r="9" spans="2:14" x14ac:dyDescent="0.25">
      <c r="B9" s="1" t="s">
        <v>8</v>
      </c>
      <c r="C9" s="4" t="s">
        <v>170</v>
      </c>
      <c r="D9" s="4" t="s">
        <v>142</v>
      </c>
      <c r="E9" s="4">
        <f t="shared" si="0"/>
        <v>495</v>
      </c>
      <c r="F9" s="5">
        <f>2*60</f>
        <v>120</v>
      </c>
      <c r="G9" s="5">
        <f>2*60</f>
        <v>120</v>
      </c>
      <c r="H9" s="5">
        <f>2*60</f>
        <v>120</v>
      </c>
      <c r="I9" s="5">
        <v>0</v>
      </c>
      <c r="J9" s="4">
        <f>5*15</f>
        <v>75</v>
      </c>
      <c r="K9" s="5">
        <v>0</v>
      </c>
      <c r="L9" s="5">
        <f>30*2</f>
        <v>60</v>
      </c>
      <c r="M9" s="4"/>
      <c r="N9" s="9">
        <f t="shared" si="2"/>
        <v>0</v>
      </c>
    </row>
    <row r="10" spans="2:14" x14ac:dyDescent="0.25">
      <c r="B10" s="1" t="s">
        <v>16</v>
      </c>
      <c r="C10" s="4" t="s">
        <v>158</v>
      </c>
      <c r="D10" s="4" t="s">
        <v>28</v>
      </c>
      <c r="E10" s="4">
        <f t="shared" ref="E10:E17" si="3">SUM(F10:M10)-N10</f>
        <v>380</v>
      </c>
      <c r="F10" s="5">
        <f>2*30</f>
        <v>60</v>
      </c>
      <c r="G10" s="5">
        <v>0</v>
      </c>
      <c r="H10" s="5">
        <f>2*80</f>
        <v>160</v>
      </c>
      <c r="I10" s="4">
        <v>0</v>
      </c>
      <c r="J10" s="4">
        <v>0</v>
      </c>
      <c r="K10" s="5">
        <f>2*80</f>
        <v>160</v>
      </c>
      <c r="L10" s="5">
        <v>0</v>
      </c>
      <c r="M10" s="5"/>
      <c r="N10" s="9">
        <f t="shared" si="2"/>
        <v>0</v>
      </c>
    </row>
    <row r="11" spans="2:14" x14ac:dyDescent="0.25">
      <c r="B11" s="1" t="s">
        <v>29</v>
      </c>
      <c r="C11" s="4" t="s">
        <v>223</v>
      </c>
      <c r="D11" s="4" t="s">
        <v>22</v>
      </c>
      <c r="E11" s="4">
        <f t="shared" ref="E11" si="4">SUM(F11:M11)-N11</f>
        <v>330</v>
      </c>
      <c r="F11" s="5">
        <v>0</v>
      </c>
      <c r="G11" s="4">
        <v>0</v>
      </c>
      <c r="H11" s="4">
        <v>0</v>
      </c>
      <c r="I11" s="5">
        <f>2*30</f>
        <v>60</v>
      </c>
      <c r="J11" s="4">
        <f>5*30</f>
        <v>150</v>
      </c>
      <c r="K11" s="5">
        <v>0</v>
      </c>
      <c r="L11" s="5">
        <f>60*2</f>
        <v>120</v>
      </c>
      <c r="M11" s="5"/>
      <c r="N11" s="9">
        <f>MIN(F11:M11)</f>
        <v>0</v>
      </c>
    </row>
    <row r="12" spans="2:14" x14ac:dyDescent="0.25">
      <c r="B12" s="1" t="s">
        <v>23</v>
      </c>
      <c r="C12" s="18" t="s">
        <v>222</v>
      </c>
      <c r="D12" s="4" t="s">
        <v>22</v>
      </c>
      <c r="E12" s="4">
        <f t="shared" ref="E12" si="5">SUM(F12:M12)-N12</f>
        <v>255</v>
      </c>
      <c r="F12" s="5">
        <v>0</v>
      </c>
      <c r="G12" s="5">
        <v>0</v>
      </c>
      <c r="H12" s="5">
        <v>0</v>
      </c>
      <c r="I12" s="5">
        <f>2*60</f>
        <v>120</v>
      </c>
      <c r="J12" s="4">
        <f>5*15</f>
        <v>75</v>
      </c>
      <c r="K12" s="5">
        <v>0</v>
      </c>
      <c r="L12" s="5">
        <f>30*2</f>
        <v>60</v>
      </c>
      <c r="M12" s="5"/>
      <c r="N12" s="9">
        <f>MIN(F12:M12)</f>
        <v>0</v>
      </c>
    </row>
    <row r="13" spans="2:14" x14ac:dyDescent="0.25">
      <c r="B13" s="1" t="s">
        <v>41</v>
      </c>
      <c r="C13" s="4" t="s">
        <v>115</v>
      </c>
      <c r="D13" s="4" t="s">
        <v>28</v>
      </c>
      <c r="E13" s="4">
        <f>SUM(F13:M13)-N13</f>
        <v>240</v>
      </c>
      <c r="F13" s="5">
        <f>2*60</f>
        <v>120</v>
      </c>
      <c r="G13" s="4">
        <v>0</v>
      </c>
      <c r="H13" s="4">
        <v>0</v>
      </c>
      <c r="I13" s="4">
        <v>0</v>
      </c>
      <c r="J13" s="4">
        <v>0</v>
      </c>
      <c r="K13" s="5">
        <f>2*60</f>
        <v>120</v>
      </c>
      <c r="L13" s="5">
        <v>0</v>
      </c>
      <c r="M13" s="5"/>
      <c r="N13" s="9">
        <f t="shared" ref="N13" si="6">MIN(F13:M13)</f>
        <v>0</v>
      </c>
    </row>
    <row r="14" spans="2:14" x14ac:dyDescent="0.25">
      <c r="B14" s="1" t="s">
        <v>172</v>
      </c>
      <c r="C14" s="4" t="s">
        <v>237</v>
      </c>
      <c r="D14" s="4" t="s">
        <v>22</v>
      </c>
      <c r="E14" s="4">
        <f>SUM(F14:M14)-N14</f>
        <v>195</v>
      </c>
      <c r="F14" s="4">
        <v>0</v>
      </c>
      <c r="G14" s="4">
        <v>0</v>
      </c>
      <c r="H14" s="4">
        <v>0</v>
      </c>
      <c r="I14" s="4">
        <v>0</v>
      </c>
      <c r="J14" s="4">
        <f>5*15</f>
        <v>75</v>
      </c>
      <c r="K14" s="5">
        <v>0</v>
      </c>
      <c r="L14" s="5">
        <f>60*2</f>
        <v>120</v>
      </c>
      <c r="M14" s="5"/>
      <c r="N14" s="9">
        <f>MIN(F14:M14)</f>
        <v>0</v>
      </c>
    </row>
    <row r="15" spans="2:14" x14ac:dyDescent="0.25">
      <c r="B15" s="1" t="s">
        <v>175</v>
      </c>
      <c r="C15" s="4" t="s">
        <v>220</v>
      </c>
      <c r="D15" s="4" t="s">
        <v>60</v>
      </c>
      <c r="E15" s="4">
        <f t="shared" si="3"/>
        <v>160</v>
      </c>
      <c r="F15" s="5">
        <v>0</v>
      </c>
      <c r="G15" s="5">
        <v>0</v>
      </c>
      <c r="H15" s="5">
        <v>0</v>
      </c>
      <c r="I15" s="5">
        <f>2*80</f>
        <v>160</v>
      </c>
      <c r="J15" s="4">
        <v>0</v>
      </c>
      <c r="K15" s="5">
        <v>0</v>
      </c>
      <c r="L15" s="5">
        <v>0</v>
      </c>
      <c r="M15" s="5"/>
      <c r="N15" s="9">
        <f t="shared" si="2"/>
        <v>0</v>
      </c>
    </row>
    <row r="16" spans="2:14" x14ac:dyDescent="0.25">
      <c r="B16" s="1" t="s">
        <v>185</v>
      </c>
      <c r="C16" s="4" t="s">
        <v>221</v>
      </c>
      <c r="D16" s="4" t="s">
        <v>6</v>
      </c>
      <c r="E16" s="4">
        <f t="shared" ref="E16" si="7">SUM(F16:M16)-N16</f>
        <v>120</v>
      </c>
      <c r="F16" s="5">
        <v>0</v>
      </c>
      <c r="G16" s="5">
        <v>0</v>
      </c>
      <c r="H16" s="5">
        <v>0</v>
      </c>
      <c r="I16" s="5">
        <f>2*60</f>
        <v>120</v>
      </c>
      <c r="J16" s="4">
        <v>0</v>
      </c>
      <c r="K16" s="5">
        <v>0</v>
      </c>
      <c r="L16" s="5">
        <v>0</v>
      </c>
      <c r="M16" s="5"/>
      <c r="N16" s="9">
        <f t="shared" si="2"/>
        <v>0</v>
      </c>
    </row>
    <row r="18" spans="2:14" hidden="1" x14ac:dyDescent="0.25">
      <c r="B18" s="1" t="s">
        <v>185</v>
      </c>
      <c r="C18" s="9" t="s">
        <v>35</v>
      </c>
      <c r="D18" s="4" t="s">
        <v>22</v>
      </c>
      <c r="E18" s="4">
        <f t="shared" ref="E18" si="8">SUM(F18:M18)-N18</f>
        <v>60</v>
      </c>
      <c r="F18" s="5">
        <f>2*30</f>
        <v>60</v>
      </c>
      <c r="G18" s="5"/>
      <c r="H18" s="4"/>
      <c r="I18" s="4"/>
      <c r="J18" s="4"/>
      <c r="K18" s="5"/>
      <c r="L18" s="4"/>
      <c r="M18" s="4"/>
      <c r="N18" s="10">
        <v>0</v>
      </c>
    </row>
    <row r="19" spans="2:14" x14ac:dyDescent="0.25">
      <c r="C19" s="1"/>
      <c r="D19" s="1"/>
      <c r="E19" s="1"/>
      <c r="F19" s="1"/>
      <c r="G19" s="1"/>
      <c r="H19" s="1"/>
      <c r="I19" s="1"/>
      <c r="J19" s="1"/>
    </row>
    <row r="20" spans="2:14" x14ac:dyDescent="0.25">
      <c r="C20" s="1"/>
      <c r="D20" s="1"/>
      <c r="E20" s="1"/>
      <c r="F20" s="1"/>
      <c r="G20" s="1"/>
      <c r="H20" s="1"/>
      <c r="I20" s="1"/>
      <c r="J20" s="1"/>
    </row>
    <row r="21" spans="2:14" x14ac:dyDescent="0.25">
      <c r="C21" s="1"/>
      <c r="D21" s="1"/>
      <c r="E21" s="1"/>
      <c r="F21" s="1"/>
      <c r="G21" s="1"/>
      <c r="H21" s="1"/>
      <c r="I21" s="1"/>
      <c r="J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</row>
    <row r="25" spans="2:14" x14ac:dyDescent="0.25">
      <c r="C25" s="1"/>
      <c r="D25" s="1"/>
      <c r="E25" s="1"/>
      <c r="F25" s="1"/>
      <c r="G25" s="1"/>
      <c r="H25" s="1"/>
      <c r="I25" s="1"/>
      <c r="J25" s="1"/>
    </row>
    <row r="26" spans="2:14" x14ac:dyDescent="0.25">
      <c r="C26" s="1"/>
      <c r="D26" s="1"/>
      <c r="E26" s="1"/>
      <c r="F26" s="1"/>
      <c r="G26" s="1"/>
      <c r="H26" s="1"/>
      <c r="I26" s="1"/>
      <c r="J26" s="1"/>
    </row>
    <row r="27" spans="2:14" x14ac:dyDescent="0.25">
      <c r="C27" s="1"/>
      <c r="D27" s="1"/>
      <c r="E27" s="1"/>
      <c r="F27" s="1"/>
      <c r="G27" s="1"/>
      <c r="H27" s="1"/>
      <c r="I27" s="1"/>
      <c r="J27" s="1"/>
    </row>
    <row r="28" spans="2:14" x14ac:dyDescent="0.25">
      <c r="C28" s="1"/>
      <c r="D28" s="1"/>
      <c r="E28" s="1"/>
      <c r="F28" s="1"/>
      <c r="G28" s="1"/>
      <c r="H28" s="1"/>
      <c r="I28" s="1"/>
      <c r="J28" s="1"/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AMK33"/>
  <sheetViews>
    <sheetView zoomScale="145" zoomScaleNormal="145" workbookViewId="0">
      <selection activeCell="C15" sqref="C15:D15"/>
    </sheetView>
  </sheetViews>
  <sheetFormatPr defaultRowHeight="15" x14ac:dyDescent="0.25"/>
  <cols>
    <col min="1" max="1" width="0.42578125" style="2" customWidth="1"/>
    <col min="2" max="2" width="7.85546875" style="1" customWidth="1"/>
    <col min="3" max="3" width="24.85546875" style="2" customWidth="1"/>
    <col min="4" max="4" width="11.5703125" style="2" customWidth="1"/>
    <col min="5" max="5" width="5.42578125" style="2" customWidth="1"/>
    <col min="6" max="6" width="11.140625" style="2" customWidth="1"/>
    <col min="7" max="7" width="14.42578125" style="2" customWidth="1"/>
    <col min="8" max="8" width="12.7109375" style="2" customWidth="1"/>
    <col min="9" max="9" width="14.85546875" style="2" customWidth="1"/>
    <col min="10" max="10" width="12" style="2" customWidth="1"/>
    <col min="11" max="11" width="18.42578125" style="1" customWidth="1"/>
    <col min="12" max="12" width="10.42578125" style="2" customWidth="1"/>
    <col min="13" max="13" width="11.7109375" style="2" customWidth="1"/>
    <col min="14" max="14" width="7.5703125" style="2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37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4" t="s">
        <v>31</v>
      </c>
      <c r="D7" s="4" t="s">
        <v>22</v>
      </c>
      <c r="E7" s="4">
        <f t="shared" ref="E7" si="0">SUM(F7:M7)-N7</f>
        <v>1200</v>
      </c>
      <c r="F7" s="5">
        <f>2*100</f>
        <v>200</v>
      </c>
      <c r="G7" s="5">
        <f>2*100</f>
        <v>200</v>
      </c>
      <c r="H7" s="5">
        <f>2*100</f>
        <v>200</v>
      </c>
      <c r="I7" s="5">
        <f>2*100</f>
        <v>200</v>
      </c>
      <c r="J7" s="5">
        <f>5*30</f>
        <v>150</v>
      </c>
      <c r="K7" s="5">
        <f>2*100</f>
        <v>200</v>
      </c>
      <c r="L7" s="5">
        <f>100*2</f>
        <v>200</v>
      </c>
      <c r="M7" s="4"/>
      <c r="N7" s="9">
        <f>MIN(F7:M7)</f>
        <v>150</v>
      </c>
    </row>
    <row r="8" spans="2:14" x14ac:dyDescent="0.25">
      <c r="B8" s="1" t="s">
        <v>7</v>
      </c>
      <c r="C8" s="4" t="s">
        <v>36</v>
      </c>
      <c r="D8" s="4" t="s">
        <v>11</v>
      </c>
      <c r="E8" s="4">
        <f t="shared" ref="E8" si="1">SUM(F8:M8)-N8</f>
        <v>1020</v>
      </c>
      <c r="F8" s="5">
        <f>2*80</f>
        <v>160</v>
      </c>
      <c r="G8" s="5">
        <f>2*60</f>
        <v>120</v>
      </c>
      <c r="H8" s="5">
        <f>2*60</f>
        <v>120</v>
      </c>
      <c r="I8" s="5">
        <f>2*80</f>
        <v>160</v>
      </c>
      <c r="J8" s="5">
        <f>5*60</f>
        <v>300</v>
      </c>
      <c r="K8" s="4">
        <v>0</v>
      </c>
      <c r="L8" s="5">
        <f>80*2</f>
        <v>160</v>
      </c>
      <c r="M8" s="5"/>
      <c r="N8" s="9">
        <f t="shared" ref="N8:N20" si="2">MIN(F8:M8)</f>
        <v>0</v>
      </c>
    </row>
    <row r="9" spans="2:14" x14ac:dyDescent="0.25">
      <c r="B9" s="1" t="s">
        <v>8</v>
      </c>
      <c r="C9" s="4" t="s">
        <v>39</v>
      </c>
      <c r="D9" s="4" t="s">
        <v>22</v>
      </c>
      <c r="E9" s="4">
        <f t="shared" ref="E9" si="3">SUM(F9:M9)-N9</f>
        <v>755</v>
      </c>
      <c r="F9" s="5">
        <f t="shared" ref="F9:K19" si="4">2*30</f>
        <v>60</v>
      </c>
      <c r="G9" s="5">
        <f>2*80</f>
        <v>160</v>
      </c>
      <c r="H9" s="5">
        <f>2*80</f>
        <v>160</v>
      </c>
      <c r="I9" s="5">
        <f>2*60</f>
        <v>120</v>
      </c>
      <c r="J9" s="5">
        <f>5*15</f>
        <v>75</v>
      </c>
      <c r="K9" s="5">
        <f>2*60</f>
        <v>120</v>
      </c>
      <c r="L9" s="5">
        <f>60*2</f>
        <v>120</v>
      </c>
      <c r="M9" s="5"/>
      <c r="N9" s="9">
        <f t="shared" si="2"/>
        <v>60</v>
      </c>
    </row>
    <row r="10" spans="2:14" x14ac:dyDescent="0.25">
      <c r="B10" s="1" t="s">
        <v>16</v>
      </c>
      <c r="C10" s="6" t="s">
        <v>33</v>
      </c>
      <c r="D10" s="4" t="s">
        <v>6</v>
      </c>
      <c r="E10" s="4">
        <f t="shared" ref="E10" si="5">SUM(F10:M10)-N10</f>
        <v>750</v>
      </c>
      <c r="F10" s="5">
        <f>2*60</f>
        <v>120</v>
      </c>
      <c r="G10" s="5">
        <f t="shared" si="4"/>
        <v>60</v>
      </c>
      <c r="H10" s="5">
        <f>2*60</f>
        <v>120</v>
      </c>
      <c r="I10" s="5">
        <f>2*60</f>
        <v>120</v>
      </c>
      <c r="J10" s="5">
        <f>5*30</f>
        <v>150</v>
      </c>
      <c r="K10" s="5">
        <f>2*60</f>
        <v>120</v>
      </c>
      <c r="L10" s="5">
        <f>60*2</f>
        <v>120</v>
      </c>
      <c r="M10" s="5"/>
      <c r="N10" s="9">
        <f t="shared" si="2"/>
        <v>60</v>
      </c>
    </row>
    <row r="11" spans="2:14" x14ac:dyDescent="0.25">
      <c r="B11" s="1" t="s">
        <v>29</v>
      </c>
      <c r="C11" s="6" t="s">
        <v>130</v>
      </c>
      <c r="D11" s="4" t="s">
        <v>60</v>
      </c>
      <c r="E11" s="4">
        <f t="shared" ref="E11" si="6">SUM(F11:M11)-N11</f>
        <v>510</v>
      </c>
      <c r="F11" s="5">
        <f>2*60</f>
        <v>120</v>
      </c>
      <c r="G11" s="5">
        <f t="shared" si="4"/>
        <v>60</v>
      </c>
      <c r="H11" s="5">
        <f t="shared" si="4"/>
        <v>60</v>
      </c>
      <c r="I11" s="5">
        <f t="shared" si="4"/>
        <v>60</v>
      </c>
      <c r="J11" s="5">
        <f>5*30</f>
        <v>150</v>
      </c>
      <c r="K11" s="5">
        <f t="shared" si="4"/>
        <v>60</v>
      </c>
      <c r="L11" s="5">
        <v>0</v>
      </c>
      <c r="M11" s="5"/>
      <c r="N11" s="9">
        <f t="shared" si="2"/>
        <v>0</v>
      </c>
    </row>
    <row r="12" spans="2:14" x14ac:dyDescent="0.25">
      <c r="B12" s="1" t="s">
        <v>23</v>
      </c>
      <c r="C12" s="4" t="s">
        <v>32</v>
      </c>
      <c r="D12" s="4" t="s">
        <v>6</v>
      </c>
      <c r="E12" s="4">
        <f>SUM(F12:M12)-N12</f>
        <v>360</v>
      </c>
      <c r="F12" s="5">
        <f t="shared" si="4"/>
        <v>60</v>
      </c>
      <c r="G12" s="5">
        <f>2*60</f>
        <v>120</v>
      </c>
      <c r="H12" s="5">
        <f t="shared" si="4"/>
        <v>60</v>
      </c>
      <c r="I12" s="5">
        <f t="shared" si="4"/>
        <v>60</v>
      </c>
      <c r="J12" s="5">
        <v>0</v>
      </c>
      <c r="K12" s="5">
        <f t="shared" si="4"/>
        <v>60</v>
      </c>
      <c r="L12" s="5">
        <v>0</v>
      </c>
      <c r="M12" s="5"/>
      <c r="N12" s="9">
        <f t="shared" si="2"/>
        <v>0</v>
      </c>
    </row>
    <row r="13" spans="2:14" x14ac:dyDescent="0.25">
      <c r="B13" s="1" t="s">
        <v>41</v>
      </c>
      <c r="C13" s="4" t="s">
        <v>34</v>
      </c>
      <c r="D13" s="4" t="s">
        <v>6</v>
      </c>
      <c r="E13" s="4">
        <f>SUM(F13:M13)-N13</f>
        <v>240</v>
      </c>
      <c r="F13" s="5">
        <f t="shared" si="4"/>
        <v>60</v>
      </c>
      <c r="G13" s="5">
        <f t="shared" si="4"/>
        <v>60</v>
      </c>
      <c r="H13" s="5">
        <f t="shared" si="4"/>
        <v>60</v>
      </c>
      <c r="I13" s="4">
        <v>0</v>
      </c>
      <c r="J13" s="5">
        <v>0</v>
      </c>
      <c r="K13" s="5">
        <f t="shared" si="4"/>
        <v>60</v>
      </c>
      <c r="L13" s="5">
        <v>0</v>
      </c>
      <c r="M13" s="5"/>
      <c r="N13" s="9">
        <f t="shared" si="2"/>
        <v>0</v>
      </c>
    </row>
    <row r="14" spans="2:14" x14ac:dyDescent="0.25">
      <c r="B14" s="1" t="s">
        <v>172</v>
      </c>
      <c r="C14" s="4" t="s">
        <v>241</v>
      </c>
      <c r="D14" s="4" t="s">
        <v>38</v>
      </c>
      <c r="E14" s="4">
        <f>SUM(F14:M14)-N14</f>
        <v>220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f>2*80</f>
        <v>160</v>
      </c>
      <c r="L14" s="5">
        <f>30*2</f>
        <v>60</v>
      </c>
      <c r="M14" s="5"/>
      <c r="N14" s="9">
        <f t="shared" si="2"/>
        <v>0</v>
      </c>
    </row>
    <row r="15" spans="2:14" x14ac:dyDescent="0.25">
      <c r="B15" s="1" t="s">
        <v>175</v>
      </c>
      <c r="C15" s="4" t="s">
        <v>213</v>
      </c>
      <c r="D15" s="4" t="s">
        <v>22</v>
      </c>
      <c r="E15" s="4">
        <f t="shared" ref="E15:E16" si="7">SUM(F15:M15)-N15</f>
        <v>120</v>
      </c>
      <c r="F15" s="5">
        <v>0</v>
      </c>
      <c r="G15" s="5">
        <v>0</v>
      </c>
      <c r="H15" s="5">
        <v>0</v>
      </c>
      <c r="I15" s="5">
        <f t="shared" si="4"/>
        <v>60</v>
      </c>
      <c r="J15" s="5">
        <v>0</v>
      </c>
      <c r="K15" s="5">
        <f t="shared" si="4"/>
        <v>60</v>
      </c>
      <c r="L15" s="5">
        <v>0</v>
      </c>
      <c r="M15" s="5"/>
      <c r="N15" s="9">
        <f t="shared" si="2"/>
        <v>0</v>
      </c>
    </row>
    <row r="16" spans="2:14" x14ac:dyDescent="0.25">
      <c r="B16" s="1" t="s">
        <v>175</v>
      </c>
      <c r="C16" s="4" t="s">
        <v>219</v>
      </c>
      <c r="D16" s="4" t="s">
        <v>38</v>
      </c>
      <c r="E16" s="4">
        <f t="shared" si="7"/>
        <v>120</v>
      </c>
      <c r="F16" s="5">
        <v>0</v>
      </c>
      <c r="G16" s="5">
        <v>0</v>
      </c>
      <c r="H16" s="5">
        <v>0</v>
      </c>
      <c r="I16" s="5">
        <f t="shared" si="4"/>
        <v>60</v>
      </c>
      <c r="J16" s="5">
        <v>0</v>
      </c>
      <c r="K16" s="4">
        <v>0</v>
      </c>
      <c r="L16" s="5">
        <f>30*2</f>
        <v>60</v>
      </c>
      <c r="M16" s="5"/>
      <c r="N16" s="9">
        <f t="shared" si="2"/>
        <v>0</v>
      </c>
    </row>
    <row r="17" spans="2:14" x14ac:dyDescent="0.25">
      <c r="B17" s="1" t="s">
        <v>175</v>
      </c>
      <c r="C17" s="4" t="s">
        <v>194</v>
      </c>
      <c r="D17" s="4" t="s">
        <v>22</v>
      </c>
      <c r="E17" s="4">
        <f>SUM(F17:M17)-N17</f>
        <v>120</v>
      </c>
      <c r="F17" s="5">
        <v>0</v>
      </c>
      <c r="G17" s="5">
        <v>0</v>
      </c>
      <c r="H17" s="5">
        <f t="shared" si="4"/>
        <v>60</v>
      </c>
      <c r="I17" s="4">
        <v>0</v>
      </c>
      <c r="J17" s="5">
        <v>0</v>
      </c>
      <c r="K17" s="4">
        <v>0</v>
      </c>
      <c r="L17" s="5">
        <f>30*2</f>
        <v>60</v>
      </c>
      <c r="M17" s="5"/>
      <c r="N17" s="9">
        <f t="shared" si="2"/>
        <v>0</v>
      </c>
    </row>
    <row r="18" spans="2:14" x14ac:dyDescent="0.25">
      <c r="B18" s="1" t="s">
        <v>200</v>
      </c>
      <c r="C18" s="4" t="s">
        <v>27</v>
      </c>
      <c r="D18" s="4" t="s">
        <v>6</v>
      </c>
      <c r="E18" s="4">
        <f t="shared" ref="E18" si="8">SUM(F18:M18)-N18</f>
        <v>60</v>
      </c>
      <c r="F18" s="5">
        <v>0</v>
      </c>
      <c r="G18" s="5">
        <f t="shared" si="4"/>
        <v>60</v>
      </c>
      <c r="H18" s="4">
        <v>0</v>
      </c>
      <c r="I18" s="4">
        <v>0</v>
      </c>
      <c r="J18" s="5">
        <v>0</v>
      </c>
      <c r="K18" s="4">
        <v>0</v>
      </c>
      <c r="L18" s="5">
        <v>0</v>
      </c>
      <c r="M18" s="5"/>
      <c r="N18" s="9">
        <f t="shared" si="2"/>
        <v>0</v>
      </c>
    </row>
    <row r="19" spans="2:14" x14ac:dyDescent="0.25">
      <c r="B19" s="1" t="s">
        <v>200</v>
      </c>
      <c r="C19" s="6" t="s">
        <v>159</v>
      </c>
      <c r="D19" s="4" t="s">
        <v>28</v>
      </c>
      <c r="E19" s="4">
        <f>SUM(F19:M19)-N19</f>
        <v>60</v>
      </c>
      <c r="F19" s="5">
        <f t="shared" si="4"/>
        <v>60</v>
      </c>
      <c r="G19" s="5">
        <v>0</v>
      </c>
      <c r="H19" s="4">
        <v>0</v>
      </c>
      <c r="I19" s="5">
        <v>0</v>
      </c>
      <c r="J19" s="4">
        <v>0</v>
      </c>
      <c r="K19" s="4">
        <v>0</v>
      </c>
      <c r="L19" s="5">
        <v>0</v>
      </c>
      <c r="M19" s="4"/>
      <c r="N19" s="9">
        <f t="shared" si="2"/>
        <v>0</v>
      </c>
    </row>
    <row r="20" spans="2:14" x14ac:dyDescent="0.25">
      <c r="B20" s="1" t="s">
        <v>200</v>
      </c>
      <c r="C20" s="6" t="s">
        <v>249</v>
      </c>
      <c r="D20" s="6" t="s">
        <v>38</v>
      </c>
      <c r="E20" s="6">
        <f>SUM(F20:M20)-N20</f>
        <v>60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f>30*2</f>
        <v>60</v>
      </c>
      <c r="M20" s="6"/>
      <c r="N20" s="6">
        <f t="shared" si="2"/>
        <v>0</v>
      </c>
    </row>
    <row r="21" spans="2:14" x14ac:dyDescent="0.25">
      <c r="C21" s="1"/>
      <c r="D21" s="1"/>
      <c r="E21" s="1"/>
      <c r="F21" s="1"/>
      <c r="G21" s="1"/>
      <c r="H21" s="1"/>
      <c r="I21" s="1"/>
      <c r="J21" s="1"/>
    </row>
    <row r="22" spans="2:14" x14ac:dyDescent="0.25">
      <c r="C22" s="1"/>
      <c r="D22" s="1"/>
      <c r="E22" s="1"/>
      <c r="F22" s="1"/>
      <c r="G22" s="1"/>
      <c r="H22" s="1"/>
      <c r="I22" s="1"/>
      <c r="J22" s="1"/>
    </row>
    <row r="23" spans="2:14" x14ac:dyDescent="0.25">
      <c r="C23" s="1"/>
      <c r="D23" s="1"/>
      <c r="E23" s="1"/>
      <c r="F23" s="1"/>
      <c r="G23" s="1"/>
      <c r="H23" s="1"/>
      <c r="I23" s="1"/>
      <c r="J23" s="1"/>
    </row>
    <row r="24" spans="2:14" x14ac:dyDescent="0.25">
      <c r="C24" s="1"/>
      <c r="D24" s="1"/>
      <c r="E24" s="1"/>
      <c r="F24" s="1"/>
      <c r="G24" s="1"/>
      <c r="H24" s="1"/>
      <c r="I24" s="1"/>
      <c r="J24" s="1"/>
    </row>
    <row r="25" spans="2:14" x14ac:dyDescent="0.25">
      <c r="C25" s="1"/>
      <c r="D25" s="1"/>
      <c r="E25" s="1"/>
      <c r="F25" s="1"/>
      <c r="G25" s="1"/>
      <c r="H25" s="1"/>
      <c r="I25" s="1"/>
      <c r="J25" s="1"/>
    </row>
    <row r="26" spans="2:14" x14ac:dyDescent="0.25">
      <c r="C26" s="1"/>
      <c r="D26" s="1"/>
      <c r="E26" s="1"/>
      <c r="F26" s="1"/>
      <c r="G26" s="1"/>
      <c r="H26" s="1"/>
      <c r="I26" s="1"/>
      <c r="J26" s="1"/>
    </row>
    <row r="27" spans="2:14" x14ac:dyDescent="0.25">
      <c r="C27" s="1"/>
      <c r="D27" s="1"/>
      <c r="E27" s="1"/>
      <c r="F27" s="1"/>
      <c r="G27" s="1"/>
      <c r="H27" s="1"/>
      <c r="I27" s="1"/>
      <c r="J27" s="1"/>
    </row>
    <row r="28" spans="2:14" x14ac:dyDescent="0.25">
      <c r="C28" s="1"/>
      <c r="D28" s="1"/>
      <c r="E28" s="1"/>
      <c r="F28" s="1"/>
      <c r="G28" s="1"/>
      <c r="H28" s="1"/>
      <c r="I28" s="1"/>
      <c r="J28" s="1"/>
    </row>
    <row r="29" spans="2:14" x14ac:dyDescent="0.25">
      <c r="C29" s="1"/>
      <c r="D29" s="1"/>
      <c r="E29" s="1"/>
      <c r="F29" s="1"/>
      <c r="G29" s="1"/>
      <c r="H29" s="1"/>
      <c r="I29" s="1"/>
      <c r="J29" s="1"/>
    </row>
    <row r="30" spans="2:14" x14ac:dyDescent="0.25">
      <c r="C30" s="1"/>
      <c r="D30" s="1"/>
      <c r="E30" s="1"/>
      <c r="F30" s="1"/>
      <c r="G30" s="1"/>
      <c r="H30" s="1"/>
      <c r="I30" s="1"/>
      <c r="J30" s="1"/>
    </row>
    <row r="31" spans="2:14" x14ac:dyDescent="0.25">
      <c r="C31" s="1"/>
      <c r="D31" s="1"/>
      <c r="E31" s="1"/>
      <c r="F31" s="1"/>
      <c r="G31" s="1"/>
      <c r="H31" s="1"/>
      <c r="I31" s="1"/>
      <c r="J31" s="1"/>
    </row>
    <row r="32" spans="2:14" x14ac:dyDescent="0.25">
      <c r="C32" s="1"/>
      <c r="D32" s="1"/>
      <c r="E32" s="1"/>
      <c r="F32" s="1"/>
      <c r="G32" s="1"/>
      <c r="H32" s="1"/>
      <c r="I32" s="1"/>
      <c r="J32" s="1"/>
    </row>
    <row r="33" spans="3:10" x14ac:dyDescent="0.25">
      <c r="C33" s="1"/>
      <c r="D33" s="1"/>
      <c r="E33" s="1"/>
      <c r="F33" s="1"/>
      <c r="G33" s="1"/>
      <c r="H33" s="1"/>
      <c r="I33" s="1"/>
      <c r="J33" s="1"/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AMK18"/>
  <sheetViews>
    <sheetView zoomScale="160" zoomScaleNormal="160" workbookViewId="0">
      <selection activeCell="C10" sqref="C10"/>
    </sheetView>
  </sheetViews>
  <sheetFormatPr defaultRowHeight="15" x14ac:dyDescent="0.25"/>
  <cols>
    <col min="1" max="1" width="0.5703125" style="2" customWidth="1"/>
    <col min="2" max="2" width="7.85546875" style="1" customWidth="1"/>
    <col min="3" max="3" width="24.140625" style="2" bestFit="1" customWidth="1"/>
    <col min="4" max="4" width="11.42578125" style="2" customWidth="1"/>
    <col min="5" max="5" width="5.42578125" style="2" customWidth="1"/>
    <col min="6" max="6" width="11.42578125" style="2" customWidth="1"/>
    <col min="7" max="7" width="14.42578125" style="2" customWidth="1"/>
    <col min="8" max="8" width="12.5703125" style="2" customWidth="1"/>
    <col min="9" max="9" width="14.85546875" style="2" customWidth="1"/>
    <col min="10" max="10" width="11.7109375" style="2" customWidth="1"/>
    <col min="11" max="11" width="19.7109375" style="1" customWidth="1"/>
    <col min="12" max="12" width="10.42578125" style="2" customWidth="1"/>
    <col min="13" max="13" width="12" style="2" customWidth="1"/>
    <col min="14" max="14" width="7.85546875" style="2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42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1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14" t="s">
        <v>43</v>
      </c>
      <c r="D7" s="4" t="s">
        <v>11</v>
      </c>
      <c r="E7" s="4">
        <f>SUM(F7:M7)-N7</f>
        <v>1260</v>
      </c>
      <c r="F7" s="5">
        <f>2*100</f>
        <v>200</v>
      </c>
      <c r="G7" s="5">
        <f>2*100</f>
        <v>200</v>
      </c>
      <c r="H7" s="5">
        <f>2*80</f>
        <v>160</v>
      </c>
      <c r="I7" s="5">
        <f>2*100</f>
        <v>200</v>
      </c>
      <c r="J7" s="5">
        <f>5*60</f>
        <v>300</v>
      </c>
      <c r="K7" s="5">
        <v>0</v>
      </c>
      <c r="L7" s="5">
        <f>100*2</f>
        <v>200</v>
      </c>
      <c r="M7" s="4"/>
      <c r="N7" s="9">
        <f>MIN(F7:M7)</f>
        <v>0</v>
      </c>
    </row>
    <row r="8" spans="2:14" x14ac:dyDescent="0.25">
      <c r="B8" s="1" t="s">
        <v>7</v>
      </c>
      <c r="C8" s="4" t="s">
        <v>31</v>
      </c>
      <c r="D8" s="4" t="s">
        <v>22</v>
      </c>
      <c r="E8" s="4">
        <f t="shared" ref="E8" si="0">SUM(F8:M8)-N8</f>
        <v>1000</v>
      </c>
      <c r="F8" s="5">
        <f>2*80</f>
        <v>160</v>
      </c>
      <c r="G8" s="5">
        <f>2*80</f>
        <v>160</v>
      </c>
      <c r="H8" s="5">
        <f>2*100</f>
        <v>200</v>
      </c>
      <c r="I8" s="5">
        <f>2*80</f>
        <v>160</v>
      </c>
      <c r="J8" s="5">
        <f>5*15</f>
        <v>75</v>
      </c>
      <c r="K8" s="5">
        <f>2*80</f>
        <v>160</v>
      </c>
      <c r="L8" s="4">
        <f>80*2</f>
        <v>160</v>
      </c>
      <c r="M8" s="4"/>
      <c r="N8" s="9">
        <f t="shared" ref="N8:N18" si="1">MIN(F8:M8)</f>
        <v>75</v>
      </c>
    </row>
    <row r="9" spans="2:14" x14ac:dyDescent="0.25">
      <c r="B9" s="1" t="s">
        <v>8</v>
      </c>
      <c r="C9" s="6" t="s">
        <v>131</v>
      </c>
      <c r="D9" s="4" t="s">
        <v>60</v>
      </c>
      <c r="E9" s="4">
        <f t="shared" ref="E9" si="2">SUM(F9:M9)-N9</f>
        <v>755</v>
      </c>
      <c r="F9" s="5">
        <f>2*60</f>
        <v>120</v>
      </c>
      <c r="G9" s="5">
        <f>2*60</f>
        <v>120</v>
      </c>
      <c r="H9" s="5">
        <f>2*30</f>
        <v>60</v>
      </c>
      <c r="I9" s="5">
        <f>2*60</f>
        <v>120</v>
      </c>
      <c r="J9" s="5">
        <f t="shared" ref="J9:J10" si="3">5*15</f>
        <v>75</v>
      </c>
      <c r="K9" s="5">
        <f>2*100</f>
        <v>200</v>
      </c>
      <c r="L9" s="4">
        <f>60*2</f>
        <v>120</v>
      </c>
      <c r="M9" s="4"/>
      <c r="N9" s="9">
        <f t="shared" si="1"/>
        <v>60</v>
      </c>
    </row>
    <row r="10" spans="2:14" x14ac:dyDescent="0.25">
      <c r="B10" s="1" t="s">
        <v>16</v>
      </c>
      <c r="C10" s="6" t="s">
        <v>176</v>
      </c>
      <c r="D10" s="4" t="s">
        <v>6</v>
      </c>
      <c r="E10" s="4">
        <f t="shared" ref="E10" si="4">SUM(F10:M10)-N10</f>
        <v>615</v>
      </c>
      <c r="F10" s="5">
        <v>0</v>
      </c>
      <c r="G10" s="5">
        <f>2*30</f>
        <v>60</v>
      </c>
      <c r="H10" s="5">
        <f>2*60</f>
        <v>120</v>
      </c>
      <c r="I10" s="5">
        <f>2*60</f>
        <v>120</v>
      </c>
      <c r="J10" s="5">
        <f t="shared" si="3"/>
        <v>75</v>
      </c>
      <c r="K10" s="5">
        <f>2*60</f>
        <v>120</v>
      </c>
      <c r="L10" s="4">
        <f>60*2</f>
        <v>120</v>
      </c>
      <c r="M10" s="4"/>
      <c r="N10" s="9">
        <f t="shared" si="1"/>
        <v>0</v>
      </c>
    </row>
    <row r="11" spans="2:14" x14ac:dyDescent="0.25">
      <c r="B11" s="1" t="s">
        <v>29</v>
      </c>
      <c r="C11" s="4" t="s">
        <v>134</v>
      </c>
      <c r="D11" s="4" t="s">
        <v>6</v>
      </c>
      <c r="E11" s="4">
        <f t="shared" ref="E11:E15" si="5">SUM(F11:M11)-N11</f>
        <v>540</v>
      </c>
      <c r="F11" s="5">
        <f>2*60</f>
        <v>120</v>
      </c>
      <c r="G11" s="5">
        <f>2*60</f>
        <v>120</v>
      </c>
      <c r="H11" s="5">
        <f>2*30</f>
        <v>60</v>
      </c>
      <c r="I11" s="5">
        <f>2*30</f>
        <v>60</v>
      </c>
      <c r="J11" s="4">
        <v>0</v>
      </c>
      <c r="K11" s="5">
        <f>2*60</f>
        <v>120</v>
      </c>
      <c r="L11" s="4">
        <f>30*2</f>
        <v>60</v>
      </c>
      <c r="M11" s="4"/>
      <c r="N11" s="9">
        <f t="shared" si="1"/>
        <v>0</v>
      </c>
    </row>
    <row r="12" spans="2:14" x14ac:dyDescent="0.25">
      <c r="B12" s="1" t="s">
        <v>23</v>
      </c>
      <c r="C12" s="6" t="s">
        <v>130</v>
      </c>
      <c r="D12" s="4" t="s">
        <v>60</v>
      </c>
      <c r="E12" s="4">
        <f>SUM(F12:M12)-N12</f>
        <v>255</v>
      </c>
      <c r="F12" s="4">
        <v>0</v>
      </c>
      <c r="G12" s="4">
        <v>0</v>
      </c>
      <c r="H12" s="4">
        <v>0</v>
      </c>
      <c r="I12" s="5">
        <f>2*30</f>
        <v>60</v>
      </c>
      <c r="J12" s="5">
        <f t="shared" ref="J12" si="6">5*15</f>
        <v>75</v>
      </c>
      <c r="K12" s="5">
        <f>2*30</f>
        <v>60</v>
      </c>
      <c r="L12" s="5">
        <f>30*2</f>
        <v>60</v>
      </c>
      <c r="M12" s="4"/>
      <c r="N12" s="9">
        <f>MIN(F12:M12)</f>
        <v>0</v>
      </c>
    </row>
    <row r="13" spans="2:14" x14ac:dyDescent="0.25">
      <c r="B13" s="1" t="s">
        <v>41</v>
      </c>
      <c r="C13" s="6" t="s">
        <v>177</v>
      </c>
      <c r="D13" s="4" t="s">
        <v>68</v>
      </c>
      <c r="E13" s="4">
        <f t="shared" si="5"/>
        <v>240</v>
      </c>
      <c r="F13" s="5">
        <v>0</v>
      </c>
      <c r="G13" s="5">
        <f>2*30</f>
        <v>60</v>
      </c>
      <c r="H13" s="5">
        <f>2*30</f>
        <v>60</v>
      </c>
      <c r="I13" s="5">
        <f>2*30</f>
        <v>60</v>
      </c>
      <c r="J13" s="4">
        <v>0</v>
      </c>
      <c r="K13" s="5">
        <f>2*30</f>
        <v>60</v>
      </c>
      <c r="L13" s="4">
        <v>0</v>
      </c>
      <c r="M13" s="4"/>
      <c r="N13" s="9">
        <f t="shared" si="1"/>
        <v>0</v>
      </c>
    </row>
    <row r="14" spans="2:14" x14ac:dyDescent="0.25">
      <c r="B14" s="1" t="s">
        <v>172</v>
      </c>
      <c r="C14" s="4" t="s">
        <v>218</v>
      </c>
      <c r="D14" s="4" t="s">
        <v>38</v>
      </c>
      <c r="E14" s="4">
        <f t="shared" si="5"/>
        <v>120</v>
      </c>
      <c r="F14" s="4">
        <v>0</v>
      </c>
      <c r="G14" s="4">
        <v>0</v>
      </c>
      <c r="H14" s="4">
        <v>0</v>
      </c>
      <c r="I14" s="5">
        <f>2*30</f>
        <v>60</v>
      </c>
      <c r="J14" s="5">
        <v>0</v>
      </c>
      <c r="K14" s="5">
        <f>2*30</f>
        <v>60</v>
      </c>
      <c r="L14" s="5">
        <v>0</v>
      </c>
      <c r="M14" s="4"/>
      <c r="N14" s="9">
        <f t="shared" ref="N14:N15" si="7">MIN(F14:M14)</f>
        <v>0</v>
      </c>
    </row>
    <row r="15" spans="2:14" x14ac:dyDescent="0.25">
      <c r="B15" s="1" t="s">
        <v>172</v>
      </c>
      <c r="C15" s="6" t="s">
        <v>160</v>
      </c>
      <c r="D15" s="4" t="s">
        <v>28</v>
      </c>
      <c r="E15" s="4">
        <f t="shared" si="5"/>
        <v>120</v>
      </c>
      <c r="F15" s="5">
        <f>2*30</f>
        <v>60</v>
      </c>
      <c r="G15" s="4">
        <v>0</v>
      </c>
      <c r="H15" s="4">
        <v>0</v>
      </c>
      <c r="I15" s="4">
        <v>0</v>
      </c>
      <c r="J15" s="4">
        <v>0</v>
      </c>
      <c r="K15" s="5">
        <f>2*30</f>
        <v>60</v>
      </c>
      <c r="L15" s="5">
        <v>0</v>
      </c>
      <c r="M15" s="4"/>
      <c r="N15" s="9">
        <f t="shared" si="7"/>
        <v>0</v>
      </c>
    </row>
    <row r="16" spans="2:14" x14ac:dyDescent="0.25">
      <c r="B16" s="1" t="s">
        <v>172</v>
      </c>
      <c r="C16" s="4" t="s">
        <v>39</v>
      </c>
      <c r="D16" s="4" t="s">
        <v>22</v>
      </c>
      <c r="E16" s="4">
        <f t="shared" ref="E16:E17" si="8">SUM(F16:M16)-N16</f>
        <v>120</v>
      </c>
      <c r="F16" s="5">
        <v>0</v>
      </c>
      <c r="G16" s="5">
        <v>0</v>
      </c>
      <c r="H16" s="5">
        <f>2*60</f>
        <v>120</v>
      </c>
      <c r="I16" s="4">
        <v>0</v>
      </c>
      <c r="J16" s="5">
        <v>0</v>
      </c>
      <c r="K16" s="5">
        <v>0</v>
      </c>
      <c r="L16" s="5">
        <v>0</v>
      </c>
      <c r="M16" s="4"/>
      <c r="N16" s="9">
        <f t="shared" si="1"/>
        <v>0</v>
      </c>
    </row>
    <row r="17" spans="2:14" x14ac:dyDescent="0.25">
      <c r="B17" s="1" t="s">
        <v>199</v>
      </c>
      <c r="C17" s="4" t="s">
        <v>193</v>
      </c>
      <c r="D17" s="4" t="s">
        <v>68</v>
      </c>
      <c r="E17" s="4">
        <f t="shared" si="8"/>
        <v>60</v>
      </c>
      <c r="F17" s="4">
        <v>0</v>
      </c>
      <c r="G17" s="4">
        <v>0</v>
      </c>
      <c r="H17" s="5">
        <f>2*30</f>
        <v>60</v>
      </c>
      <c r="I17" s="4">
        <v>0</v>
      </c>
      <c r="J17" s="5">
        <v>0</v>
      </c>
      <c r="K17" s="5">
        <v>0</v>
      </c>
      <c r="L17" s="5">
        <v>0</v>
      </c>
      <c r="M17" s="4"/>
      <c r="N17" s="9">
        <f t="shared" si="1"/>
        <v>0</v>
      </c>
    </row>
    <row r="18" spans="2:14" x14ac:dyDescent="0.25">
      <c r="B18" s="1" t="s">
        <v>199</v>
      </c>
      <c r="C18" s="18" t="s">
        <v>161</v>
      </c>
      <c r="D18" s="4" t="s">
        <v>28</v>
      </c>
      <c r="E18" s="4">
        <f t="shared" ref="E18" si="9">SUM(F18:M18)-N18</f>
        <v>60</v>
      </c>
      <c r="F18" s="5">
        <f>2*30</f>
        <v>60</v>
      </c>
      <c r="G18" s="5">
        <v>0</v>
      </c>
      <c r="H18" s="5">
        <v>0</v>
      </c>
      <c r="I18" s="4">
        <v>0</v>
      </c>
      <c r="J18" s="5">
        <v>0</v>
      </c>
      <c r="K18" s="5">
        <v>0</v>
      </c>
      <c r="L18" s="5">
        <v>0</v>
      </c>
      <c r="M18" s="4"/>
      <c r="N18" s="9">
        <f t="shared" si="1"/>
        <v>0</v>
      </c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AMK20"/>
  <sheetViews>
    <sheetView topLeftCell="B1" zoomScale="130" zoomScaleNormal="130" workbookViewId="0">
      <selection activeCell="L26" sqref="L26"/>
    </sheetView>
  </sheetViews>
  <sheetFormatPr defaultRowHeight="15" x14ac:dyDescent="0.25"/>
  <cols>
    <col min="1" max="1" width="0.5703125" style="2" customWidth="1"/>
    <col min="2" max="2" width="7.7109375" style="1" customWidth="1"/>
    <col min="3" max="3" width="23.7109375" style="2" customWidth="1"/>
    <col min="4" max="4" width="11.85546875" style="2" customWidth="1"/>
    <col min="5" max="5" width="5.28515625" style="2" customWidth="1"/>
    <col min="6" max="6" width="11.42578125" style="2" customWidth="1"/>
    <col min="7" max="7" width="14.7109375" style="2" customWidth="1"/>
    <col min="8" max="8" width="12.5703125" style="2" customWidth="1"/>
    <col min="9" max="9" width="14.85546875" style="2" customWidth="1"/>
    <col min="10" max="10" width="12" style="2" customWidth="1"/>
    <col min="11" max="11" width="18.42578125" style="1" customWidth="1"/>
    <col min="12" max="12" width="10.42578125" style="2" customWidth="1"/>
    <col min="13" max="13" width="12" style="2" customWidth="1"/>
    <col min="14" max="14" width="7.42578125" style="2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53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2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14" t="s">
        <v>43</v>
      </c>
      <c r="D7" s="4" t="s">
        <v>11</v>
      </c>
      <c r="E7" s="4">
        <f>SUM(F7:M7)-N7</f>
        <v>700</v>
      </c>
      <c r="F7" s="5">
        <v>0</v>
      </c>
      <c r="G7" s="5">
        <v>0</v>
      </c>
      <c r="H7" s="4">
        <v>0</v>
      </c>
      <c r="I7" s="5">
        <f>2*100</f>
        <v>200</v>
      </c>
      <c r="J7" s="5">
        <f>5*60</f>
        <v>300</v>
      </c>
      <c r="K7" s="5">
        <v>0</v>
      </c>
      <c r="L7" s="5">
        <f>100*2</f>
        <v>200</v>
      </c>
      <c r="M7" s="4"/>
      <c r="N7" s="9">
        <f>MIN(F7:M7)</f>
        <v>0</v>
      </c>
    </row>
    <row r="8" spans="2:14" x14ac:dyDescent="0.25">
      <c r="B8" s="1" t="s">
        <v>7</v>
      </c>
      <c r="C8" s="6" t="s">
        <v>216</v>
      </c>
      <c r="D8" s="4" t="s">
        <v>60</v>
      </c>
      <c r="E8" s="4">
        <f>SUM(F8:M8)-N8</f>
        <v>240</v>
      </c>
      <c r="F8" s="5">
        <v>0</v>
      </c>
      <c r="G8" s="5">
        <v>0</v>
      </c>
      <c r="H8" s="4">
        <v>0</v>
      </c>
      <c r="I8" s="5">
        <f>2*60</f>
        <v>120</v>
      </c>
      <c r="J8" s="4">
        <v>0</v>
      </c>
      <c r="K8" s="5">
        <v>0</v>
      </c>
      <c r="L8" s="5">
        <f>60*2</f>
        <v>120</v>
      </c>
      <c r="M8" s="4"/>
      <c r="N8" s="9">
        <f>MIN(F8:M8)</f>
        <v>0</v>
      </c>
    </row>
    <row r="9" spans="2:14" x14ac:dyDescent="0.25">
      <c r="B9" s="1" t="s">
        <v>8</v>
      </c>
      <c r="C9" s="6" t="s">
        <v>54</v>
      </c>
      <c r="D9" s="4" t="s">
        <v>28</v>
      </c>
      <c r="E9" s="4">
        <f>SUM(F9:M9)-N9</f>
        <v>200</v>
      </c>
      <c r="F9" s="5">
        <v>0</v>
      </c>
      <c r="G9" s="5">
        <v>0</v>
      </c>
      <c r="H9" s="4">
        <v>0</v>
      </c>
      <c r="I9" s="5">
        <v>0</v>
      </c>
      <c r="J9" s="5">
        <v>0</v>
      </c>
      <c r="K9" s="5">
        <f>2*100</f>
        <v>200</v>
      </c>
      <c r="L9" s="5">
        <v>0</v>
      </c>
      <c r="M9" s="4"/>
      <c r="N9" s="9">
        <f t="shared" ref="N9:N16" si="0">MIN(F9:M9)</f>
        <v>0</v>
      </c>
    </row>
    <row r="10" spans="2:14" x14ac:dyDescent="0.25">
      <c r="B10" s="1" t="s">
        <v>16</v>
      </c>
      <c r="C10" s="4" t="s">
        <v>134</v>
      </c>
      <c r="D10" s="4" t="s">
        <v>6</v>
      </c>
      <c r="E10" s="4">
        <f>SUM(F10:M10)-N10</f>
        <v>195</v>
      </c>
      <c r="F10" s="5">
        <v>0</v>
      </c>
      <c r="G10" s="5">
        <v>0</v>
      </c>
      <c r="H10" s="4">
        <v>0</v>
      </c>
      <c r="I10" s="4">
        <v>0</v>
      </c>
      <c r="J10" s="5">
        <f>5*15</f>
        <v>75</v>
      </c>
      <c r="K10" s="5">
        <v>0</v>
      </c>
      <c r="L10" s="5">
        <f>60*2</f>
        <v>120</v>
      </c>
      <c r="M10" s="4"/>
      <c r="N10" s="9">
        <f>MIN(F10:M10)</f>
        <v>0</v>
      </c>
    </row>
    <row r="11" spans="2:14" x14ac:dyDescent="0.25">
      <c r="B11" s="1" t="s">
        <v>29</v>
      </c>
      <c r="C11" s="4" t="s">
        <v>217</v>
      </c>
      <c r="D11" s="4" t="s">
        <v>38</v>
      </c>
      <c r="E11" s="4">
        <f t="shared" ref="E11" si="1">SUM(F11:M11)-N11</f>
        <v>180</v>
      </c>
      <c r="F11" s="5">
        <v>0</v>
      </c>
      <c r="G11" s="5">
        <v>0</v>
      </c>
      <c r="H11" s="4">
        <v>0</v>
      </c>
      <c r="I11" s="5">
        <f>2*30</f>
        <v>60</v>
      </c>
      <c r="J11" s="5">
        <v>0</v>
      </c>
      <c r="K11" s="5">
        <f>2*60</f>
        <v>120</v>
      </c>
      <c r="L11" s="5">
        <v>0</v>
      </c>
      <c r="M11" s="4"/>
      <c r="N11" s="9">
        <f t="shared" si="0"/>
        <v>0</v>
      </c>
    </row>
    <row r="12" spans="2:14" x14ac:dyDescent="0.25">
      <c r="B12" s="1" t="s">
        <v>23</v>
      </c>
      <c r="C12" s="6" t="s">
        <v>161</v>
      </c>
      <c r="D12" s="4" t="s">
        <v>28</v>
      </c>
      <c r="E12" s="4">
        <f t="shared" ref="E12" si="2">SUM(F12:M12)-N12</f>
        <v>160</v>
      </c>
      <c r="F12" s="5">
        <v>0</v>
      </c>
      <c r="G12" s="5">
        <v>0</v>
      </c>
      <c r="H12" s="4">
        <v>0</v>
      </c>
      <c r="I12" s="5">
        <v>0</v>
      </c>
      <c r="J12" s="5">
        <v>0</v>
      </c>
      <c r="K12" s="5">
        <f>2*80</f>
        <v>160</v>
      </c>
      <c r="L12" s="5">
        <v>0</v>
      </c>
      <c r="M12" s="4"/>
      <c r="N12" s="9">
        <f t="shared" si="0"/>
        <v>0</v>
      </c>
    </row>
    <row r="13" spans="2:14" x14ac:dyDescent="0.25">
      <c r="B13" s="1" t="s">
        <v>23</v>
      </c>
      <c r="C13" s="14" t="s">
        <v>215</v>
      </c>
      <c r="D13" s="4" t="s">
        <v>11</v>
      </c>
      <c r="E13" s="4">
        <f t="shared" ref="E13:E15" si="3">SUM(F13:M13)-N13</f>
        <v>160</v>
      </c>
      <c r="F13" s="5">
        <v>0</v>
      </c>
      <c r="G13" s="5">
        <v>0</v>
      </c>
      <c r="H13" s="4">
        <v>0</v>
      </c>
      <c r="I13" s="5">
        <f>2*80</f>
        <v>160</v>
      </c>
      <c r="J13" s="5">
        <v>0</v>
      </c>
      <c r="K13" s="5">
        <v>0</v>
      </c>
      <c r="L13" s="5">
        <v>0</v>
      </c>
      <c r="M13" s="4"/>
      <c r="N13" s="9">
        <f t="shared" si="0"/>
        <v>0</v>
      </c>
    </row>
    <row r="14" spans="2:14" x14ac:dyDescent="0.25">
      <c r="B14" s="1" t="s">
        <v>23</v>
      </c>
      <c r="C14" s="4" t="s">
        <v>176</v>
      </c>
      <c r="D14" s="4" t="s">
        <v>38</v>
      </c>
      <c r="E14" s="4">
        <f>SUM(F14:M14)-N14</f>
        <v>160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f>80*2</f>
        <v>160</v>
      </c>
      <c r="M14" s="4"/>
      <c r="N14" s="4">
        <f>MIN(F14:M14)</f>
        <v>0</v>
      </c>
    </row>
    <row r="15" spans="2:14" x14ac:dyDescent="0.25">
      <c r="B15" s="1" t="s">
        <v>175</v>
      </c>
      <c r="C15" s="4" t="s">
        <v>57</v>
      </c>
      <c r="D15" s="4" t="s">
        <v>18</v>
      </c>
      <c r="E15" s="4">
        <f t="shared" si="3"/>
        <v>120</v>
      </c>
      <c r="F15" s="5">
        <v>0</v>
      </c>
      <c r="G15" s="5">
        <v>0</v>
      </c>
      <c r="H15" s="4">
        <v>0</v>
      </c>
      <c r="I15" s="5">
        <f>2*60</f>
        <v>120</v>
      </c>
      <c r="J15" s="5">
        <v>0</v>
      </c>
      <c r="K15" s="5">
        <v>0</v>
      </c>
      <c r="L15" s="5">
        <v>0</v>
      </c>
      <c r="M15" s="4"/>
      <c r="N15" s="9">
        <f t="shared" si="0"/>
        <v>0</v>
      </c>
    </row>
    <row r="16" spans="2:14" x14ac:dyDescent="0.25">
      <c r="B16" s="1" t="s">
        <v>185</v>
      </c>
      <c r="C16" s="4" t="s">
        <v>46</v>
      </c>
      <c r="D16" s="4" t="s">
        <v>11</v>
      </c>
      <c r="E16" s="4">
        <f t="shared" ref="E16" si="4">SUM(F16:M16)</f>
        <v>75</v>
      </c>
      <c r="F16" s="5">
        <v>0</v>
      </c>
      <c r="G16" s="5">
        <v>0</v>
      </c>
      <c r="H16" s="4">
        <v>0</v>
      </c>
      <c r="I16" s="4">
        <v>0</v>
      </c>
      <c r="J16" s="5">
        <f>5*15</f>
        <v>75</v>
      </c>
      <c r="K16" s="5">
        <v>0</v>
      </c>
      <c r="L16" s="5">
        <v>0</v>
      </c>
      <c r="M16" s="4"/>
      <c r="N16" s="9">
        <f t="shared" si="0"/>
        <v>0</v>
      </c>
    </row>
    <row r="20" spans="6:6" x14ac:dyDescent="0.25">
      <c r="F20"/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AMK48"/>
  <sheetViews>
    <sheetView topLeftCell="A4" zoomScale="130" zoomScaleNormal="130" workbookViewId="0">
      <selection activeCell="B23" sqref="B23:B48"/>
    </sheetView>
  </sheetViews>
  <sheetFormatPr defaultRowHeight="15" x14ac:dyDescent="0.25"/>
  <cols>
    <col min="1" max="1" width="1" style="2" customWidth="1"/>
    <col min="2" max="2" width="8.7109375" style="1" customWidth="1"/>
    <col min="3" max="3" width="31.85546875" style="2" bestFit="1" customWidth="1"/>
    <col min="4" max="4" width="11.5703125" style="2" customWidth="1"/>
    <col min="5" max="5" width="5.42578125" style="2" customWidth="1"/>
    <col min="6" max="6" width="11.42578125" style="2" customWidth="1"/>
    <col min="7" max="7" width="14.5703125" style="2" customWidth="1"/>
    <col min="8" max="8" width="13" style="2" customWidth="1"/>
    <col min="9" max="9" width="15" style="2" customWidth="1"/>
    <col min="10" max="10" width="11.7109375" style="2" customWidth="1"/>
    <col min="11" max="11" width="19.85546875" style="1" customWidth="1"/>
    <col min="12" max="12" width="10.42578125" style="2" customWidth="1"/>
    <col min="13" max="13" width="11.7109375" style="2" customWidth="1"/>
    <col min="14" max="14" width="7.42578125" style="2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2:14" ht="6.75" customHeight="1" x14ac:dyDescent="0.25"/>
    <row r="4" spans="2:14" ht="21" x14ac:dyDescent="0.25">
      <c r="C4" s="22" t="s">
        <v>141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2:14" ht="7.5" customHeight="1" x14ac:dyDescent="0.25"/>
    <row r="6" spans="2:14" ht="56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4" t="s">
        <v>43</v>
      </c>
      <c r="D7" s="4" t="s">
        <v>11</v>
      </c>
      <c r="E7" s="4">
        <f>SUM(F7:M7)-N7</f>
        <v>710</v>
      </c>
      <c r="F7" s="5">
        <f>2*100</f>
        <v>200</v>
      </c>
      <c r="G7" s="5">
        <f>2*100</f>
        <v>200</v>
      </c>
      <c r="H7" s="5">
        <f>2*80</f>
        <v>160</v>
      </c>
      <c r="I7" s="5">
        <v>0</v>
      </c>
      <c r="J7" s="5">
        <f>5*30</f>
        <v>150</v>
      </c>
      <c r="K7" s="5">
        <v>0</v>
      </c>
      <c r="L7" s="5">
        <v>0</v>
      </c>
      <c r="M7" s="5"/>
      <c r="N7" s="10">
        <f>MIN(F7:M7)</f>
        <v>0</v>
      </c>
    </row>
    <row r="8" spans="2:14" x14ac:dyDescent="0.25">
      <c r="B8" s="1" t="s">
        <v>7</v>
      </c>
      <c r="C8" s="4" t="s">
        <v>69</v>
      </c>
      <c r="D8" s="4" t="s">
        <v>28</v>
      </c>
      <c r="E8" s="4">
        <f t="shared" ref="E8:E16" si="0">SUM(F8:M8)-N8</f>
        <v>540</v>
      </c>
      <c r="F8" s="5">
        <f>2*80</f>
        <v>160</v>
      </c>
      <c r="G8" s="5">
        <f>2*80</f>
        <v>160</v>
      </c>
      <c r="H8" s="5">
        <f>2*30</f>
        <v>60</v>
      </c>
      <c r="I8" s="4">
        <v>0</v>
      </c>
      <c r="J8" s="5">
        <v>0</v>
      </c>
      <c r="K8" s="5">
        <f>2*80</f>
        <v>160</v>
      </c>
      <c r="L8" s="5">
        <v>0</v>
      </c>
      <c r="M8" s="4"/>
      <c r="N8" s="10">
        <f t="shared" ref="N8:N48" si="1">MIN(F8:M8)</f>
        <v>0</v>
      </c>
    </row>
    <row r="9" spans="2:14" x14ac:dyDescent="0.25">
      <c r="B9" s="1" t="s">
        <v>7</v>
      </c>
      <c r="C9" s="6" t="s">
        <v>131</v>
      </c>
      <c r="D9" s="4" t="s">
        <v>60</v>
      </c>
      <c r="E9" s="4">
        <f t="shared" ref="E9" si="2">SUM(F9:M9)-N9</f>
        <v>540</v>
      </c>
      <c r="F9" s="4">
        <v>0</v>
      </c>
      <c r="G9" s="4">
        <v>0</v>
      </c>
      <c r="H9" s="5">
        <f>2*60</f>
        <v>120</v>
      </c>
      <c r="I9" s="5">
        <f>2*80</f>
        <v>160</v>
      </c>
      <c r="J9" s="5">
        <v>0</v>
      </c>
      <c r="K9" s="5">
        <f>2*30</f>
        <v>60</v>
      </c>
      <c r="L9" s="4">
        <f>100*2</f>
        <v>200</v>
      </c>
      <c r="M9" s="4"/>
      <c r="N9" s="10">
        <f t="shared" ref="N9" si="3">MIN(F9:M9)</f>
        <v>0</v>
      </c>
    </row>
    <row r="10" spans="2:14" x14ac:dyDescent="0.25">
      <c r="B10" s="1" t="s">
        <v>16</v>
      </c>
      <c r="C10" s="6" t="s">
        <v>33</v>
      </c>
      <c r="D10" s="4" t="s">
        <v>6</v>
      </c>
      <c r="E10" s="4">
        <f>SUM(F10:M10)-N10</f>
        <v>420</v>
      </c>
      <c r="F10" s="5">
        <f>2*60</f>
        <v>120</v>
      </c>
      <c r="G10" s="5">
        <f>2*30</f>
        <v>60</v>
      </c>
      <c r="H10" s="5">
        <f>2*30</f>
        <v>60</v>
      </c>
      <c r="I10" s="5">
        <f>2*30</f>
        <v>60</v>
      </c>
      <c r="J10" s="5">
        <v>0</v>
      </c>
      <c r="K10" s="5">
        <v>0</v>
      </c>
      <c r="L10" s="4">
        <f>60*2</f>
        <v>120</v>
      </c>
      <c r="M10" s="4"/>
      <c r="N10" s="10">
        <f>MIN(F10:M10)</f>
        <v>0</v>
      </c>
    </row>
    <row r="11" spans="2:14" x14ac:dyDescent="0.25">
      <c r="B11" s="1" t="s">
        <v>29</v>
      </c>
      <c r="C11" s="6" t="s">
        <v>39</v>
      </c>
      <c r="D11" s="4" t="s">
        <v>22</v>
      </c>
      <c r="E11" s="4">
        <f t="shared" ref="E11" si="4">SUM(F11:M11)-N11</f>
        <v>360</v>
      </c>
      <c r="F11" s="5">
        <f>2*30</f>
        <v>60</v>
      </c>
      <c r="G11" s="5">
        <f>2*60</f>
        <v>120</v>
      </c>
      <c r="H11" s="5">
        <v>0</v>
      </c>
      <c r="I11" s="5">
        <f>2*60</f>
        <v>120</v>
      </c>
      <c r="J11" s="5">
        <v>0</v>
      </c>
      <c r="K11" s="5">
        <v>0</v>
      </c>
      <c r="L11" s="4">
        <f>30*2</f>
        <v>60</v>
      </c>
      <c r="M11" s="4"/>
      <c r="N11" s="10">
        <f>MIN(F11:M11)</f>
        <v>0</v>
      </c>
    </row>
    <row r="12" spans="2:14" x14ac:dyDescent="0.25">
      <c r="B12" s="1" t="s">
        <v>23</v>
      </c>
      <c r="C12" s="4" t="s">
        <v>85</v>
      </c>
      <c r="D12" s="4" t="s">
        <v>68</v>
      </c>
      <c r="E12" s="4">
        <f t="shared" ref="E12:E13" si="5">SUM(F12:M12)-N12</f>
        <v>320</v>
      </c>
      <c r="F12" s="4">
        <v>0</v>
      </c>
      <c r="G12" s="4">
        <v>0</v>
      </c>
      <c r="H12" s="5">
        <f>2*60</f>
        <v>120</v>
      </c>
      <c r="I12" s="5">
        <v>0</v>
      </c>
      <c r="J12" s="5">
        <v>0</v>
      </c>
      <c r="K12" s="5">
        <f>2*100</f>
        <v>200</v>
      </c>
      <c r="L12" s="5">
        <v>0</v>
      </c>
      <c r="M12" s="4"/>
      <c r="N12" s="10">
        <f t="shared" ref="N12:N13" si="6">MIN(F12:M12)</f>
        <v>0</v>
      </c>
    </row>
    <row r="13" spans="2:14" x14ac:dyDescent="0.25">
      <c r="B13" s="1" t="s">
        <v>41</v>
      </c>
      <c r="C13" s="6" t="s">
        <v>176</v>
      </c>
      <c r="D13" s="4" t="s">
        <v>6</v>
      </c>
      <c r="E13" s="4">
        <f t="shared" si="5"/>
        <v>300</v>
      </c>
      <c r="F13" s="5">
        <v>0</v>
      </c>
      <c r="G13" s="5">
        <f>2*30</f>
        <v>60</v>
      </c>
      <c r="H13" s="5">
        <v>0</v>
      </c>
      <c r="I13" s="5">
        <f>2*60</f>
        <v>120</v>
      </c>
      <c r="J13" s="5">
        <v>0</v>
      </c>
      <c r="K13" s="5">
        <f>2*60</f>
        <v>120</v>
      </c>
      <c r="L13" s="5">
        <v>0</v>
      </c>
      <c r="M13" s="4"/>
      <c r="N13" s="10">
        <f t="shared" si="6"/>
        <v>0</v>
      </c>
    </row>
    <row r="14" spans="2:14" x14ac:dyDescent="0.25">
      <c r="B14" s="1" t="s">
        <v>172</v>
      </c>
      <c r="C14" s="4" t="s">
        <v>56</v>
      </c>
      <c r="D14" s="4" t="s">
        <v>28</v>
      </c>
      <c r="E14" s="4">
        <f t="shared" ref="E14" si="7">SUM(F14:M14)-N14</f>
        <v>240</v>
      </c>
      <c r="F14" s="5">
        <f>2*60</f>
        <v>120</v>
      </c>
      <c r="G14" s="5">
        <v>0</v>
      </c>
      <c r="H14" s="4">
        <v>0</v>
      </c>
      <c r="I14" s="4">
        <v>0</v>
      </c>
      <c r="J14" s="4">
        <v>0</v>
      </c>
      <c r="K14" s="5">
        <f>2*60</f>
        <v>120</v>
      </c>
      <c r="L14" s="5">
        <v>0</v>
      </c>
      <c r="M14" s="5"/>
      <c r="N14" s="10">
        <f t="shared" ref="N14" si="8">MIN(F14:M14)</f>
        <v>0</v>
      </c>
    </row>
    <row r="15" spans="2:14" x14ac:dyDescent="0.25">
      <c r="B15" s="1" t="s">
        <v>175</v>
      </c>
      <c r="C15" s="6" t="s">
        <v>210</v>
      </c>
      <c r="D15" s="4" t="s">
        <v>60</v>
      </c>
      <c r="E15" s="4">
        <f t="shared" si="0"/>
        <v>200</v>
      </c>
      <c r="F15" s="5">
        <v>0</v>
      </c>
      <c r="G15" s="5">
        <v>0</v>
      </c>
      <c r="H15" s="5">
        <v>0</v>
      </c>
      <c r="I15" s="5">
        <v>200</v>
      </c>
      <c r="J15" s="5">
        <v>0</v>
      </c>
      <c r="K15" s="5">
        <v>0</v>
      </c>
      <c r="L15" s="5">
        <v>0</v>
      </c>
      <c r="M15" s="4"/>
      <c r="N15" s="10">
        <f t="shared" si="1"/>
        <v>0</v>
      </c>
    </row>
    <row r="16" spans="2:14" x14ac:dyDescent="0.25">
      <c r="B16" s="1" t="s">
        <v>185</v>
      </c>
      <c r="C16" s="4" t="s">
        <v>45</v>
      </c>
      <c r="D16" s="4" t="s">
        <v>68</v>
      </c>
      <c r="E16" s="4">
        <f t="shared" si="0"/>
        <v>200</v>
      </c>
      <c r="F16" s="5">
        <v>0</v>
      </c>
      <c r="G16" s="5">
        <v>0</v>
      </c>
      <c r="H16" s="5">
        <v>200</v>
      </c>
      <c r="I16" s="4">
        <v>0</v>
      </c>
      <c r="J16" s="5">
        <v>0</v>
      </c>
      <c r="K16" s="5">
        <v>0</v>
      </c>
      <c r="L16" s="5">
        <v>0</v>
      </c>
      <c r="M16" s="4"/>
      <c r="N16" s="10">
        <f t="shared" si="1"/>
        <v>0</v>
      </c>
    </row>
    <row r="17" spans="2:14" x14ac:dyDescent="0.25">
      <c r="B17" s="1" t="s">
        <v>199</v>
      </c>
      <c r="C17" s="6" t="s">
        <v>61</v>
      </c>
      <c r="D17" s="4" t="s">
        <v>62</v>
      </c>
      <c r="E17" s="4">
        <f t="shared" ref="E17" si="9">SUM(F17:M17)-N17</f>
        <v>180</v>
      </c>
      <c r="F17" s="5">
        <f>2*30</f>
        <v>60</v>
      </c>
      <c r="G17" s="5">
        <f>2*60</f>
        <v>120</v>
      </c>
      <c r="H17" s="5">
        <v>0</v>
      </c>
      <c r="I17" s="4">
        <v>0</v>
      </c>
      <c r="J17" s="5">
        <v>0</v>
      </c>
      <c r="K17" s="5">
        <v>0</v>
      </c>
      <c r="L17" s="5">
        <v>0</v>
      </c>
      <c r="M17" s="4"/>
      <c r="N17" s="10">
        <f t="shared" si="1"/>
        <v>0</v>
      </c>
    </row>
    <row r="18" spans="2:14" x14ac:dyDescent="0.25">
      <c r="B18" s="1" t="s">
        <v>199</v>
      </c>
      <c r="C18" s="6" t="s">
        <v>178</v>
      </c>
      <c r="D18" s="4" t="s">
        <v>11</v>
      </c>
      <c r="E18" s="4">
        <f>SUM(F18:M18)-N18</f>
        <v>180</v>
      </c>
      <c r="F18" s="5">
        <v>0</v>
      </c>
      <c r="G18" s="5">
        <v>0</v>
      </c>
      <c r="H18" s="5">
        <v>0</v>
      </c>
      <c r="I18" s="5">
        <f>2*30</f>
        <v>60</v>
      </c>
      <c r="J18" s="5">
        <v>0</v>
      </c>
      <c r="K18" s="4">
        <v>0</v>
      </c>
      <c r="L18" s="4">
        <f>60*2</f>
        <v>120</v>
      </c>
      <c r="M18" s="4"/>
      <c r="N18" s="4">
        <f>MIN(F18:M18)</f>
        <v>0</v>
      </c>
    </row>
    <row r="19" spans="2:14" x14ac:dyDescent="0.25">
      <c r="B19" s="1" t="s">
        <v>199</v>
      </c>
      <c r="C19" s="4" t="s">
        <v>135</v>
      </c>
      <c r="D19" s="4" t="s">
        <v>68</v>
      </c>
      <c r="E19" s="4">
        <f t="shared" ref="E19" si="10">SUM(F19:M19)-N19</f>
        <v>180</v>
      </c>
      <c r="F19" s="5">
        <v>0</v>
      </c>
      <c r="G19" s="5">
        <v>0</v>
      </c>
      <c r="H19" s="5">
        <v>0</v>
      </c>
      <c r="I19" s="5">
        <f>2*30</f>
        <v>60</v>
      </c>
      <c r="J19" s="5">
        <v>0</v>
      </c>
      <c r="K19" s="5">
        <f>2*30</f>
        <v>60</v>
      </c>
      <c r="L19" s="4">
        <f>30*2</f>
        <v>60</v>
      </c>
      <c r="M19" s="5"/>
      <c r="N19" s="10">
        <f t="shared" ref="N19" si="11">MIN(F19:M19)</f>
        <v>0</v>
      </c>
    </row>
    <row r="20" spans="2:14" x14ac:dyDescent="0.25">
      <c r="B20" s="1" t="s">
        <v>234</v>
      </c>
      <c r="C20" s="4" t="s">
        <v>241</v>
      </c>
      <c r="D20" s="4" t="s">
        <v>38</v>
      </c>
      <c r="E20" s="4">
        <f>SUM(F20:M20)-N20</f>
        <v>160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f>80*2</f>
        <v>160</v>
      </c>
      <c r="M20" s="4"/>
      <c r="N20" s="4">
        <f>MIN(F20:M20)</f>
        <v>0</v>
      </c>
    </row>
    <row r="21" spans="2:14" x14ac:dyDescent="0.25">
      <c r="B21" s="1" t="s">
        <v>118</v>
      </c>
      <c r="C21" s="6" t="s">
        <v>54</v>
      </c>
      <c r="D21" s="4" t="s">
        <v>28</v>
      </c>
      <c r="E21" s="4">
        <f>SUM(F21:M21)-N21</f>
        <v>120</v>
      </c>
      <c r="F21" s="5">
        <f>2*30</f>
        <v>60</v>
      </c>
      <c r="G21" s="5">
        <v>0</v>
      </c>
      <c r="H21" s="5">
        <v>0</v>
      </c>
      <c r="I21" s="5">
        <v>0</v>
      </c>
      <c r="J21" s="5">
        <v>0</v>
      </c>
      <c r="K21" s="5">
        <f>2*30</f>
        <v>60</v>
      </c>
      <c r="L21" s="5">
        <v>0</v>
      </c>
      <c r="M21" s="4"/>
      <c r="N21" s="10">
        <f>MIN(F21:M21)</f>
        <v>0</v>
      </c>
    </row>
    <row r="22" spans="2:14" x14ac:dyDescent="0.25">
      <c r="B22" s="1" t="s">
        <v>119</v>
      </c>
      <c r="C22" s="6" t="s">
        <v>177</v>
      </c>
      <c r="D22" s="4" t="s">
        <v>68</v>
      </c>
      <c r="E22" s="4">
        <f t="shared" ref="E22:E48" si="12">SUM(F22:M22)-N22</f>
        <v>60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f>2*30</f>
        <v>60</v>
      </c>
      <c r="L22" s="5">
        <v>0</v>
      </c>
      <c r="M22" s="4"/>
      <c r="N22" s="10">
        <f t="shared" si="1"/>
        <v>0</v>
      </c>
    </row>
    <row r="23" spans="2:14" x14ac:dyDescent="0.25">
      <c r="B23" s="1" t="s">
        <v>119</v>
      </c>
      <c r="C23" s="6" t="s">
        <v>124</v>
      </c>
      <c r="D23" s="4" t="s">
        <v>68</v>
      </c>
      <c r="E23" s="4">
        <f t="shared" si="12"/>
        <v>60</v>
      </c>
      <c r="F23" s="5">
        <v>0</v>
      </c>
      <c r="G23" s="5">
        <f>2*30</f>
        <v>60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/>
      <c r="N23" s="10">
        <f t="shared" si="1"/>
        <v>0</v>
      </c>
    </row>
    <row r="24" spans="2:14" x14ac:dyDescent="0.25">
      <c r="B24" s="1" t="s">
        <v>119</v>
      </c>
      <c r="C24" s="4" t="s">
        <v>134</v>
      </c>
      <c r="D24" s="4" t="s">
        <v>6</v>
      </c>
      <c r="E24" s="4">
        <f t="shared" si="12"/>
        <v>60</v>
      </c>
      <c r="F24" s="5">
        <v>0</v>
      </c>
      <c r="G24" s="5">
        <v>0</v>
      </c>
      <c r="H24" s="5">
        <v>0</v>
      </c>
      <c r="I24" s="5">
        <f>2*30</f>
        <v>60</v>
      </c>
      <c r="J24" s="5">
        <v>0</v>
      </c>
      <c r="K24" s="5">
        <v>0</v>
      </c>
      <c r="L24" s="5">
        <v>0</v>
      </c>
      <c r="M24" s="5"/>
      <c r="N24" s="10">
        <f t="shared" si="1"/>
        <v>0</v>
      </c>
    </row>
    <row r="25" spans="2:14" x14ac:dyDescent="0.25">
      <c r="B25" s="1" t="s">
        <v>119</v>
      </c>
      <c r="C25" s="4" t="s">
        <v>77</v>
      </c>
      <c r="D25" s="4" t="s">
        <v>62</v>
      </c>
      <c r="E25" s="4">
        <f t="shared" si="12"/>
        <v>60</v>
      </c>
      <c r="F25" s="4">
        <v>0</v>
      </c>
      <c r="G25" s="5">
        <f>2*30</f>
        <v>60</v>
      </c>
      <c r="H25" s="5">
        <v>0</v>
      </c>
      <c r="I25" s="5">
        <v>0</v>
      </c>
      <c r="J25" s="5">
        <v>0</v>
      </c>
      <c r="K25" s="4">
        <v>0</v>
      </c>
      <c r="L25" s="4">
        <v>0</v>
      </c>
      <c r="M25" s="4"/>
      <c r="N25" s="4">
        <f t="shared" si="1"/>
        <v>0</v>
      </c>
    </row>
    <row r="26" spans="2:14" hidden="1" x14ac:dyDescent="0.25">
      <c r="B26" s="1" t="s">
        <v>119</v>
      </c>
      <c r="C26" s="4" t="s">
        <v>48</v>
      </c>
      <c r="D26" s="4" t="s">
        <v>38</v>
      </c>
      <c r="E26" s="4">
        <f t="shared" si="12"/>
        <v>0</v>
      </c>
      <c r="F26" s="4"/>
      <c r="G26" s="4"/>
      <c r="H26" s="4"/>
      <c r="I26" s="4"/>
      <c r="J26" s="4"/>
      <c r="K26" s="4"/>
      <c r="L26" s="4"/>
      <c r="M26" s="4"/>
      <c r="N26" s="4">
        <f t="shared" si="1"/>
        <v>0</v>
      </c>
    </row>
    <row r="27" spans="2:14" hidden="1" x14ac:dyDescent="0.25">
      <c r="B27" s="1" t="s">
        <v>119</v>
      </c>
      <c r="C27" s="6" t="s">
        <v>127</v>
      </c>
      <c r="D27" s="4" t="s">
        <v>68</v>
      </c>
      <c r="E27" s="4">
        <f t="shared" si="12"/>
        <v>0</v>
      </c>
      <c r="F27" s="5"/>
      <c r="G27" s="5"/>
      <c r="H27" s="5"/>
      <c r="I27" s="5"/>
      <c r="J27" s="5"/>
      <c r="K27" s="4"/>
      <c r="L27" s="4"/>
      <c r="M27" s="4"/>
      <c r="N27" s="4">
        <f t="shared" si="1"/>
        <v>0</v>
      </c>
    </row>
    <row r="28" spans="2:14" hidden="1" x14ac:dyDescent="0.25">
      <c r="B28" s="1" t="s">
        <v>119</v>
      </c>
      <c r="C28" s="6" t="s">
        <v>55</v>
      </c>
      <c r="D28" s="4" t="s">
        <v>38</v>
      </c>
      <c r="E28" s="4">
        <f t="shared" si="12"/>
        <v>0</v>
      </c>
      <c r="F28" s="5"/>
      <c r="G28" s="5"/>
      <c r="H28" s="4"/>
      <c r="I28" s="5"/>
      <c r="J28" s="4"/>
      <c r="K28" s="4"/>
      <c r="L28" s="4"/>
      <c r="M28" s="4"/>
      <c r="N28" s="4">
        <f t="shared" si="1"/>
        <v>0</v>
      </c>
    </row>
    <row r="29" spans="2:14" hidden="1" x14ac:dyDescent="0.25">
      <c r="B29" s="1" t="s">
        <v>119</v>
      </c>
      <c r="C29" s="6" t="s">
        <v>40</v>
      </c>
      <c r="D29" s="4" t="s">
        <v>6</v>
      </c>
      <c r="E29" s="4">
        <f t="shared" si="12"/>
        <v>0</v>
      </c>
      <c r="F29" s="4"/>
      <c r="G29" s="4"/>
      <c r="H29" s="4"/>
      <c r="I29" s="4"/>
      <c r="J29" s="4"/>
      <c r="K29" s="4"/>
      <c r="L29" s="4"/>
      <c r="M29" s="4"/>
      <c r="N29" s="4">
        <f t="shared" si="1"/>
        <v>0</v>
      </c>
    </row>
    <row r="30" spans="2:14" hidden="1" x14ac:dyDescent="0.25">
      <c r="B30" s="1" t="s">
        <v>119</v>
      </c>
      <c r="C30" s="4" t="s">
        <v>109</v>
      </c>
      <c r="D30" s="4" t="s">
        <v>60</v>
      </c>
      <c r="E30" s="4">
        <f t="shared" si="12"/>
        <v>0</v>
      </c>
      <c r="F30" s="4"/>
      <c r="G30" s="4"/>
      <c r="H30" s="4"/>
      <c r="I30" s="4"/>
      <c r="J30" s="4"/>
      <c r="K30" s="4"/>
      <c r="L30" s="4"/>
      <c r="M30" s="4"/>
      <c r="N30" s="4">
        <f t="shared" si="1"/>
        <v>0</v>
      </c>
    </row>
    <row r="31" spans="2:14" hidden="1" x14ac:dyDescent="0.25">
      <c r="B31" s="1" t="s">
        <v>119</v>
      </c>
      <c r="C31" s="6" t="s">
        <v>84</v>
      </c>
      <c r="D31" s="4" t="s">
        <v>62</v>
      </c>
      <c r="E31" s="4">
        <f t="shared" si="12"/>
        <v>0</v>
      </c>
      <c r="F31" s="4"/>
      <c r="G31" s="4"/>
      <c r="H31" s="4"/>
      <c r="I31" s="4"/>
      <c r="J31" s="4"/>
      <c r="K31" s="4"/>
      <c r="L31" s="4"/>
      <c r="M31" s="4"/>
      <c r="N31" s="4">
        <f t="shared" si="1"/>
        <v>0</v>
      </c>
    </row>
    <row r="32" spans="2:14" hidden="1" x14ac:dyDescent="0.25">
      <c r="B32" s="1" t="s">
        <v>119</v>
      </c>
      <c r="C32" s="4" t="s">
        <v>70</v>
      </c>
      <c r="D32" s="4" t="s">
        <v>68</v>
      </c>
      <c r="E32" s="4">
        <f t="shared" si="12"/>
        <v>0</v>
      </c>
      <c r="F32" s="4"/>
      <c r="G32" s="4"/>
      <c r="H32" s="4"/>
      <c r="I32" s="4"/>
      <c r="J32" s="4"/>
      <c r="K32" s="4"/>
      <c r="L32" s="4"/>
      <c r="M32" s="4"/>
      <c r="N32" s="4">
        <f t="shared" si="1"/>
        <v>0</v>
      </c>
    </row>
    <row r="33" spans="2:14" hidden="1" x14ac:dyDescent="0.25">
      <c r="B33" s="1" t="s">
        <v>119</v>
      </c>
      <c r="C33" s="4" t="s">
        <v>72</v>
      </c>
      <c r="D33" s="4" t="s">
        <v>60</v>
      </c>
      <c r="E33" s="4">
        <f t="shared" si="12"/>
        <v>0</v>
      </c>
      <c r="F33" s="4"/>
      <c r="G33" s="4"/>
      <c r="H33" s="4"/>
      <c r="I33" s="4"/>
      <c r="J33" s="4"/>
      <c r="K33" s="4"/>
      <c r="L33" s="4"/>
      <c r="M33" s="4"/>
      <c r="N33" s="4">
        <f t="shared" si="1"/>
        <v>0</v>
      </c>
    </row>
    <row r="34" spans="2:14" hidden="1" x14ac:dyDescent="0.25">
      <c r="B34" s="1" t="s">
        <v>119</v>
      </c>
      <c r="C34" s="4" t="s">
        <v>73</v>
      </c>
      <c r="D34" s="4" t="s">
        <v>22</v>
      </c>
      <c r="E34" s="4">
        <f t="shared" si="12"/>
        <v>0</v>
      </c>
      <c r="F34" s="4"/>
      <c r="G34" s="4"/>
      <c r="H34" s="4"/>
      <c r="I34" s="4"/>
      <c r="J34" s="4"/>
      <c r="K34" s="4"/>
      <c r="L34" s="4"/>
      <c r="M34" s="4"/>
      <c r="N34" s="4">
        <f t="shared" si="1"/>
        <v>0</v>
      </c>
    </row>
    <row r="35" spans="2:14" hidden="1" x14ac:dyDescent="0.25">
      <c r="B35" s="1" t="s">
        <v>119</v>
      </c>
      <c r="C35" s="4" t="s">
        <v>74</v>
      </c>
      <c r="D35" s="4" t="s">
        <v>28</v>
      </c>
      <c r="E35" s="4">
        <f t="shared" si="12"/>
        <v>0</v>
      </c>
      <c r="F35" s="4"/>
      <c r="G35" s="4"/>
      <c r="H35" s="4"/>
      <c r="I35" s="4"/>
      <c r="J35" s="4"/>
      <c r="K35" s="4"/>
      <c r="L35" s="4"/>
      <c r="M35" s="4"/>
      <c r="N35" s="4">
        <f t="shared" si="1"/>
        <v>0</v>
      </c>
    </row>
    <row r="36" spans="2:14" hidden="1" x14ac:dyDescent="0.25">
      <c r="B36" s="1" t="s">
        <v>119</v>
      </c>
      <c r="C36" s="4" t="s">
        <v>78</v>
      </c>
      <c r="D36" s="4" t="s">
        <v>18</v>
      </c>
      <c r="E36" s="4">
        <f t="shared" si="12"/>
        <v>0</v>
      </c>
      <c r="F36" s="4"/>
      <c r="G36" s="4"/>
      <c r="H36" s="4"/>
      <c r="I36" s="4"/>
      <c r="J36" s="4"/>
      <c r="K36" s="4"/>
      <c r="L36" s="4"/>
      <c r="M36" s="4"/>
      <c r="N36" s="4">
        <f t="shared" si="1"/>
        <v>0</v>
      </c>
    </row>
    <row r="37" spans="2:14" hidden="1" x14ac:dyDescent="0.25">
      <c r="B37" s="1" t="s">
        <v>119</v>
      </c>
      <c r="C37" s="4" t="s">
        <v>52</v>
      </c>
      <c r="D37" s="4" t="s">
        <v>11</v>
      </c>
      <c r="E37" s="4">
        <f t="shared" si="12"/>
        <v>0</v>
      </c>
      <c r="F37" s="4"/>
      <c r="G37" s="4"/>
      <c r="H37" s="4"/>
      <c r="I37" s="4"/>
      <c r="J37" s="4"/>
      <c r="K37" s="4"/>
      <c r="L37" s="4"/>
      <c r="M37" s="4"/>
      <c r="N37" s="4">
        <f t="shared" si="1"/>
        <v>0</v>
      </c>
    </row>
    <row r="38" spans="2:14" hidden="1" x14ac:dyDescent="0.25">
      <c r="B38" s="1" t="s">
        <v>119</v>
      </c>
      <c r="C38" s="4" t="s">
        <v>47</v>
      </c>
      <c r="D38" s="4" t="s">
        <v>11</v>
      </c>
      <c r="E38" s="4">
        <f t="shared" si="12"/>
        <v>0</v>
      </c>
      <c r="F38" s="4"/>
      <c r="G38" s="4"/>
      <c r="H38" s="4"/>
      <c r="I38" s="4"/>
      <c r="J38" s="4"/>
      <c r="K38" s="4"/>
      <c r="L38" s="4"/>
      <c r="M38" s="4"/>
      <c r="N38" s="4">
        <f t="shared" si="1"/>
        <v>0</v>
      </c>
    </row>
    <row r="39" spans="2:14" ht="16.5" hidden="1" customHeight="1" x14ac:dyDescent="0.25">
      <c r="B39" s="1" t="s">
        <v>119</v>
      </c>
      <c r="C39" s="4" t="s">
        <v>51</v>
      </c>
      <c r="D39" s="4" t="s">
        <v>38</v>
      </c>
      <c r="E39" s="4">
        <f t="shared" si="12"/>
        <v>0</v>
      </c>
      <c r="F39" s="4"/>
      <c r="G39" s="4"/>
      <c r="H39" s="4"/>
      <c r="I39" s="4"/>
      <c r="J39" s="4"/>
      <c r="K39" s="4"/>
      <c r="L39" s="4"/>
      <c r="M39" s="4"/>
      <c r="N39" s="4">
        <f t="shared" si="1"/>
        <v>0</v>
      </c>
    </row>
    <row r="40" spans="2:14" hidden="1" x14ac:dyDescent="0.25">
      <c r="B40" s="1" t="s">
        <v>119</v>
      </c>
      <c r="C40" s="4" t="s">
        <v>80</v>
      </c>
      <c r="D40" s="4" t="s">
        <v>60</v>
      </c>
      <c r="E40" s="4">
        <f t="shared" si="12"/>
        <v>0</v>
      </c>
      <c r="F40" s="4"/>
      <c r="G40" s="4"/>
      <c r="H40" s="4"/>
      <c r="I40" s="4"/>
      <c r="J40" s="4"/>
      <c r="K40" s="4"/>
      <c r="L40" s="4"/>
      <c r="M40" s="4"/>
      <c r="N40" s="4">
        <f t="shared" si="1"/>
        <v>0</v>
      </c>
    </row>
    <row r="41" spans="2:14" hidden="1" x14ac:dyDescent="0.25">
      <c r="B41" s="1" t="s">
        <v>119</v>
      </c>
      <c r="C41" s="4" t="s">
        <v>49</v>
      </c>
      <c r="D41" s="4" t="s">
        <v>11</v>
      </c>
      <c r="E41" s="4">
        <f t="shared" si="12"/>
        <v>0</v>
      </c>
      <c r="F41" s="4"/>
      <c r="G41" s="4"/>
      <c r="H41" s="4"/>
      <c r="I41" s="4"/>
      <c r="J41" s="4"/>
      <c r="K41" s="4"/>
      <c r="L41" s="4"/>
      <c r="M41" s="4"/>
      <c r="N41" s="4">
        <f t="shared" si="1"/>
        <v>0</v>
      </c>
    </row>
    <row r="42" spans="2:14" hidden="1" x14ac:dyDescent="0.25">
      <c r="B42" s="1" t="s">
        <v>119</v>
      </c>
      <c r="C42" s="4" t="s">
        <v>81</v>
      </c>
      <c r="D42" s="4" t="s">
        <v>11</v>
      </c>
      <c r="E42" s="4">
        <f t="shared" si="12"/>
        <v>0</v>
      </c>
      <c r="F42" s="4"/>
      <c r="G42" s="4"/>
      <c r="H42" s="4"/>
      <c r="I42" s="4"/>
      <c r="J42" s="4"/>
      <c r="K42" s="4"/>
      <c r="L42" s="4"/>
      <c r="M42" s="4"/>
      <c r="N42" s="4">
        <f t="shared" si="1"/>
        <v>0</v>
      </c>
    </row>
    <row r="43" spans="2:14" hidden="1" x14ac:dyDescent="0.25">
      <c r="B43" s="1" t="s">
        <v>119</v>
      </c>
      <c r="C43" s="4" t="s">
        <v>59</v>
      </c>
      <c r="D43" s="4" t="s">
        <v>11</v>
      </c>
      <c r="E43" s="4">
        <f t="shared" si="12"/>
        <v>0</v>
      </c>
      <c r="F43" s="4"/>
      <c r="G43" s="4"/>
      <c r="H43" s="4"/>
      <c r="I43" s="4"/>
      <c r="J43" s="4"/>
      <c r="K43" s="4"/>
      <c r="L43" s="4"/>
      <c r="M43" s="4"/>
      <c r="N43" s="4">
        <f t="shared" si="1"/>
        <v>0</v>
      </c>
    </row>
    <row r="44" spans="2:14" hidden="1" x14ac:dyDescent="0.25">
      <c r="B44" s="1" t="s">
        <v>119</v>
      </c>
      <c r="C44" s="4" t="s">
        <v>50</v>
      </c>
      <c r="D44" s="4" t="s">
        <v>11</v>
      </c>
      <c r="E44" s="4">
        <f t="shared" si="12"/>
        <v>0</v>
      </c>
      <c r="F44" s="4"/>
      <c r="G44" s="4"/>
      <c r="H44" s="4"/>
      <c r="I44" s="4"/>
      <c r="J44" s="4"/>
      <c r="K44" s="4"/>
      <c r="L44" s="4"/>
      <c r="M44" s="4"/>
      <c r="N44" s="4">
        <f t="shared" si="1"/>
        <v>0</v>
      </c>
    </row>
    <row r="45" spans="2:14" hidden="1" x14ac:dyDescent="0.25">
      <c r="B45" s="1" t="s">
        <v>119</v>
      </c>
      <c r="C45" s="4" t="s">
        <v>44</v>
      </c>
      <c r="D45" s="4" t="s">
        <v>22</v>
      </c>
      <c r="E45" s="4">
        <f t="shared" si="12"/>
        <v>0</v>
      </c>
      <c r="F45" s="4"/>
      <c r="G45" s="4"/>
      <c r="H45" s="4"/>
      <c r="I45" s="4"/>
      <c r="J45" s="4"/>
      <c r="K45" s="4"/>
      <c r="L45" s="4"/>
      <c r="M45" s="4"/>
      <c r="N45" s="4">
        <f t="shared" si="1"/>
        <v>0</v>
      </c>
    </row>
    <row r="46" spans="2:14" hidden="1" x14ac:dyDescent="0.25">
      <c r="B46" s="1" t="s">
        <v>119</v>
      </c>
      <c r="C46" s="4" t="s">
        <v>58</v>
      </c>
      <c r="D46" s="4" t="s">
        <v>11</v>
      </c>
      <c r="E46" s="4">
        <f t="shared" si="12"/>
        <v>0</v>
      </c>
      <c r="F46" s="4"/>
      <c r="G46" s="4"/>
      <c r="H46" s="4"/>
      <c r="I46" s="4"/>
      <c r="J46" s="4"/>
      <c r="K46" s="4"/>
      <c r="L46" s="4"/>
      <c r="M46" s="4"/>
      <c r="N46" s="4">
        <f t="shared" si="1"/>
        <v>0</v>
      </c>
    </row>
    <row r="47" spans="2:14" x14ac:dyDescent="0.25">
      <c r="B47" s="1" t="s">
        <v>119</v>
      </c>
      <c r="C47" s="4" t="s">
        <v>219</v>
      </c>
      <c r="D47" s="4" t="s">
        <v>38</v>
      </c>
      <c r="E47" s="4">
        <f t="shared" si="12"/>
        <v>60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f>30*2</f>
        <v>60</v>
      </c>
      <c r="M47" s="4"/>
      <c r="N47" s="4">
        <f t="shared" si="1"/>
        <v>0</v>
      </c>
    </row>
    <row r="48" spans="2:14" x14ac:dyDescent="0.25">
      <c r="B48" s="1" t="s">
        <v>119</v>
      </c>
      <c r="C48" s="4" t="s">
        <v>213</v>
      </c>
      <c r="D48" s="4" t="s">
        <v>22</v>
      </c>
      <c r="E48" s="4">
        <f t="shared" si="12"/>
        <v>60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f>30*2</f>
        <v>60</v>
      </c>
      <c r="M48" s="4"/>
      <c r="N48" s="4">
        <f t="shared" si="1"/>
        <v>0</v>
      </c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48"/>
  <sheetViews>
    <sheetView zoomScale="130" zoomScaleNormal="130" workbookViewId="0">
      <selection activeCell="L29" activeCellId="5" sqref="L7:L8 L11 L13 L15:L20 L23:L27 L29:L36"/>
    </sheetView>
  </sheetViews>
  <sheetFormatPr defaultRowHeight="15" x14ac:dyDescent="0.25"/>
  <cols>
    <col min="1" max="1" width="1.42578125" customWidth="1"/>
    <col min="2" max="2" width="8.42578125" bestFit="1" customWidth="1"/>
    <col min="3" max="3" width="30.140625" bestFit="1" customWidth="1"/>
    <col min="4" max="4" width="12" bestFit="1" customWidth="1"/>
    <col min="5" max="5" width="5.7109375" bestFit="1" customWidth="1"/>
    <col min="6" max="6" width="11.42578125" customWidth="1"/>
    <col min="7" max="7" width="14.5703125" customWidth="1"/>
    <col min="8" max="8" width="13.140625" customWidth="1"/>
    <col min="9" max="9" width="15.42578125" customWidth="1"/>
    <col min="10" max="10" width="11.7109375" customWidth="1"/>
    <col min="11" max="11" width="18.28515625" customWidth="1"/>
    <col min="12" max="12" width="11.28515625" customWidth="1"/>
    <col min="13" max="13" width="11.7109375" customWidth="1"/>
    <col min="14" max="14" width="7.28515625" customWidth="1"/>
  </cols>
  <sheetData>
    <row r="1" spans="1:14" x14ac:dyDescent="0.25">
      <c r="A1" s="2"/>
      <c r="B1" s="1"/>
      <c r="C1" s="2"/>
      <c r="D1" s="2"/>
      <c r="E1" s="2"/>
      <c r="F1" s="2"/>
      <c r="G1" s="2"/>
      <c r="H1" s="2"/>
      <c r="I1" s="2"/>
      <c r="J1" s="2"/>
      <c r="K1" s="1"/>
      <c r="L1" s="2"/>
      <c r="M1" s="2"/>
      <c r="N1" s="2"/>
    </row>
    <row r="2" spans="1:14" ht="24.4" customHeight="1" x14ac:dyDescent="0.25">
      <c r="A2" s="7"/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7"/>
    </row>
    <row r="3" spans="1:14" x14ac:dyDescent="0.25">
      <c r="A3" s="2"/>
      <c r="B3" s="1"/>
      <c r="C3" s="2"/>
      <c r="D3" s="2"/>
      <c r="E3" s="2"/>
      <c r="F3" s="2"/>
      <c r="G3" s="2"/>
      <c r="H3" s="2"/>
      <c r="I3" s="2"/>
      <c r="J3" s="2"/>
      <c r="K3" s="1"/>
      <c r="L3" s="2"/>
      <c r="M3" s="2"/>
      <c r="N3" s="2"/>
    </row>
    <row r="4" spans="1:14" ht="21" x14ac:dyDescent="0.25">
      <c r="A4" s="2"/>
      <c r="B4" s="1"/>
      <c r="C4" s="22" t="s">
        <v>83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"/>
    </row>
    <row r="5" spans="1:14" x14ac:dyDescent="0.25">
      <c r="A5" s="2"/>
      <c r="B5" s="1"/>
      <c r="C5" s="2"/>
      <c r="D5" s="2"/>
      <c r="E5" s="2"/>
      <c r="F5" s="2"/>
      <c r="G5" s="2"/>
      <c r="H5" s="2"/>
      <c r="I5" s="2"/>
      <c r="J5" s="2"/>
      <c r="K5" s="1"/>
      <c r="L5" s="2"/>
      <c r="M5" s="2"/>
      <c r="N5" s="2"/>
    </row>
    <row r="6" spans="1:14" ht="90" x14ac:dyDescent="0.25">
      <c r="A6" s="2"/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1:14" x14ac:dyDescent="0.25">
      <c r="A7" s="2"/>
      <c r="B7" s="1" t="s">
        <v>5</v>
      </c>
      <c r="C7" s="6" t="s">
        <v>177</v>
      </c>
      <c r="D7" s="4" t="s">
        <v>68</v>
      </c>
      <c r="E7" s="4">
        <f t="shared" ref="E7:E8" si="0">SUM(F7:M7)-N7</f>
        <v>600</v>
      </c>
      <c r="F7" s="5">
        <v>0</v>
      </c>
      <c r="G7" s="5">
        <f>2*60</f>
        <v>120</v>
      </c>
      <c r="H7" s="5">
        <f>2*30</f>
        <v>60</v>
      </c>
      <c r="I7" s="5">
        <f>2*60</f>
        <v>120</v>
      </c>
      <c r="J7" s="5">
        <f>5*60</f>
        <v>300</v>
      </c>
      <c r="K7" s="5">
        <v>0</v>
      </c>
      <c r="L7" s="5">
        <v>0</v>
      </c>
      <c r="M7" s="5"/>
      <c r="N7" s="9">
        <f>MIN(F7:M7)</f>
        <v>0</v>
      </c>
    </row>
    <row r="8" spans="1:14" x14ac:dyDescent="0.25">
      <c r="A8" s="2"/>
      <c r="B8" s="1" t="s">
        <v>7</v>
      </c>
      <c r="C8" s="6" t="s">
        <v>162</v>
      </c>
      <c r="D8" s="4" t="s">
        <v>62</v>
      </c>
      <c r="E8" s="4">
        <f t="shared" si="0"/>
        <v>430</v>
      </c>
      <c r="F8" s="5">
        <f>2*80</f>
        <v>160</v>
      </c>
      <c r="G8" s="5">
        <f>2*30</f>
        <v>60</v>
      </c>
      <c r="H8" s="5">
        <v>0</v>
      </c>
      <c r="I8" s="5">
        <f t="shared" ref="I8" si="1">2*30</f>
        <v>60</v>
      </c>
      <c r="J8" s="5">
        <f>5*30</f>
        <v>150</v>
      </c>
      <c r="K8" s="5">
        <v>0</v>
      </c>
      <c r="L8" s="5">
        <v>0</v>
      </c>
      <c r="M8" s="5"/>
      <c r="N8" s="9">
        <f t="shared" ref="N8:N35" si="2">MIN(F8:M8)</f>
        <v>0</v>
      </c>
    </row>
    <row r="9" spans="1:14" x14ac:dyDescent="0.25">
      <c r="A9" s="2"/>
      <c r="B9" s="1" t="s">
        <v>8</v>
      </c>
      <c r="C9" s="4" t="s">
        <v>194</v>
      </c>
      <c r="D9" s="4" t="s">
        <v>22</v>
      </c>
      <c r="E9" s="4">
        <f>SUM(F9:M9)-N9</f>
        <v>400</v>
      </c>
      <c r="F9" s="5">
        <v>0</v>
      </c>
      <c r="G9" s="5">
        <v>0</v>
      </c>
      <c r="H9" s="5">
        <v>0</v>
      </c>
      <c r="I9" s="5">
        <f>2*100</f>
        <v>200</v>
      </c>
      <c r="J9" s="5">
        <v>0</v>
      </c>
      <c r="K9" s="5">
        <v>0</v>
      </c>
      <c r="L9" s="5">
        <f>100*2</f>
        <v>200</v>
      </c>
      <c r="M9" s="5"/>
      <c r="N9" s="9">
        <f>MIN(F9:M9)</f>
        <v>0</v>
      </c>
    </row>
    <row r="10" spans="1:14" x14ac:dyDescent="0.25">
      <c r="A10" s="2"/>
      <c r="B10" s="1" t="s">
        <v>16</v>
      </c>
      <c r="C10" s="4" t="s">
        <v>34</v>
      </c>
      <c r="D10" s="4" t="s">
        <v>6</v>
      </c>
      <c r="E10" s="4">
        <f>SUM(F10:M10)-N10</f>
        <v>375</v>
      </c>
      <c r="F10" s="4">
        <v>0</v>
      </c>
      <c r="G10" s="5">
        <f t="shared" ref="G10:I10" si="3">2*30</f>
        <v>60</v>
      </c>
      <c r="H10" s="5">
        <f t="shared" si="3"/>
        <v>60</v>
      </c>
      <c r="I10" s="5">
        <f t="shared" si="3"/>
        <v>60</v>
      </c>
      <c r="J10" s="5">
        <f>5*15</f>
        <v>75</v>
      </c>
      <c r="K10" s="5">
        <v>0</v>
      </c>
      <c r="L10" s="5">
        <f>60*2</f>
        <v>120</v>
      </c>
      <c r="M10" s="5"/>
      <c r="N10" s="9">
        <f>MIN(F10:M10)</f>
        <v>0</v>
      </c>
    </row>
    <row r="11" spans="1:14" x14ac:dyDescent="0.25">
      <c r="A11" s="2"/>
      <c r="B11" s="1" t="s">
        <v>29</v>
      </c>
      <c r="C11" s="6" t="s">
        <v>178</v>
      </c>
      <c r="D11" s="4" t="s">
        <v>11</v>
      </c>
      <c r="E11" s="4">
        <f t="shared" ref="E11:E15" si="4">SUM(F11:M11)-N11</f>
        <v>360</v>
      </c>
      <c r="F11" s="5">
        <v>0</v>
      </c>
      <c r="G11" s="5">
        <f>2*80</f>
        <v>160</v>
      </c>
      <c r="H11" s="5">
        <f>2*100</f>
        <v>200</v>
      </c>
      <c r="I11" s="5">
        <v>0</v>
      </c>
      <c r="J11" s="5">
        <v>0</v>
      </c>
      <c r="K11" s="5">
        <v>0</v>
      </c>
      <c r="L11" s="5">
        <v>0</v>
      </c>
      <c r="M11" s="5"/>
      <c r="N11" s="9">
        <f t="shared" si="2"/>
        <v>0</v>
      </c>
    </row>
    <row r="12" spans="1:14" x14ac:dyDescent="0.25">
      <c r="A12" s="2"/>
      <c r="B12" s="1" t="s">
        <v>23</v>
      </c>
      <c r="C12" s="4" t="s">
        <v>239</v>
      </c>
      <c r="D12" s="4" t="s">
        <v>22</v>
      </c>
      <c r="E12" s="4">
        <f t="shared" ref="E12" si="5">SUM(F12:M12)-N12</f>
        <v>320</v>
      </c>
      <c r="F12" s="4">
        <v>0</v>
      </c>
      <c r="G12" s="5">
        <v>0</v>
      </c>
      <c r="H12" s="5">
        <v>0</v>
      </c>
      <c r="I12" s="5">
        <v>0</v>
      </c>
      <c r="J12" s="5">
        <v>0</v>
      </c>
      <c r="K12" s="5">
        <f>2*100</f>
        <v>200</v>
      </c>
      <c r="L12" s="5">
        <f>60*2</f>
        <v>120</v>
      </c>
      <c r="M12" s="5"/>
      <c r="N12" s="9">
        <f>MIN(F12:M12)</f>
        <v>0</v>
      </c>
    </row>
    <row r="13" spans="1:14" x14ac:dyDescent="0.25">
      <c r="A13" s="2"/>
      <c r="B13" s="1" t="s">
        <v>41</v>
      </c>
      <c r="C13" s="6" t="s">
        <v>203</v>
      </c>
      <c r="D13" s="4" t="s">
        <v>60</v>
      </c>
      <c r="E13" s="4">
        <f t="shared" si="4"/>
        <v>300</v>
      </c>
      <c r="F13" s="5">
        <v>0</v>
      </c>
      <c r="G13" s="5">
        <v>0</v>
      </c>
      <c r="H13" s="5">
        <v>0</v>
      </c>
      <c r="I13" s="5">
        <v>0</v>
      </c>
      <c r="J13" s="5">
        <f>5*60</f>
        <v>300</v>
      </c>
      <c r="K13" s="5">
        <v>0</v>
      </c>
      <c r="L13" s="5">
        <v>0</v>
      </c>
      <c r="M13" s="5"/>
      <c r="N13" s="9">
        <f t="shared" si="2"/>
        <v>0</v>
      </c>
    </row>
    <row r="14" spans="1:14" x14ac:dyDescent="0.25">
      <c r="A14" s="2"/>
      <c r="B14" s="1" t="s">
        <v>172</v>
      </c>
      <c r="C14" s="4" t="s">
        <v>179</v>
      </c>
      <c r="D14" s="4" t="s">
        <v>38</v>
      </c>
      <c r="E14" s="4">
        <f>SUM(F14:M14)-N14</f>
        <v>280</v>
      </c>
      <c r="F14" s="4">
        <v>0</v>
      </c>
      <c r="G14" s="5">
        <f>2*30</f>
        <v>60</v>
      </c>
      <c r="H14" s="5">
        <f>2*30</f>
        <v>60</v>
      </c>
      <c r="I14" s="5">
        <v>0</v>
      </c>
      <c r="J14" s="5">
        <v>0</v>
      </c>
      <c r="K14" s="5">
        <v>0</v>
      </c>
      <c r="L14" s="5">
        <f>80*2</f>
        <v>160</v>
      </c>
      <c r="M14" s="5"/>
      <c r="N14" s="9">
        <f>MIN(F14:M14)</f>
        <v>0</v>
      </c>
    </row>
    <row r="15" spans="1:14" x14ac:dyDescent="0.25">
      <c r="A15" s="2"/>
      <c r="B15" s="1" t="s">
        <v>175</v>
      </c>
      <c r="C15" s="6" t="s">
        <v>128</v>
      </c>
      <c r="D15" s="4" t="s">
        <v>60</v>
      </c>
      <c r="E15" s="4">
        <f t="shared" si="4"/>
        <v>260</v>
      </c>
      <c r="F15" s="5">
        <f>2*30</f>
        <v>60</v>
      </c>
      <c r="G15" s="5">
        <f>2*100</f>
        <v>200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/>
      <c r="N15" s="9">
        <f t="shared" si="2"/>
        <v>0</v>
      </c>
    </row>
    <row r="16" spans="1:14" x14ac:dyDescent="0.25">
      <c r="A16" s="2"/>
      <c r="B16" s="1" t="s">
        <v>185</v>
      </c>
      <c r="C16" s="6" t="s">
        <v>161</v>
      </c>
      <c r="D16" s="4" t="s">
        <v>28</v>
      </c>
      <c r="E16" s="4">
        <f>SUM(F16:M16)-N16</f>
        <v>240</v>
      </c>
      <c r="F16" s="5">
        <v>0</v>
      </c>
      <c r="G16" s="5">
        <v>0</v>
      </c>
      <c r="H16" s="5">
        <f>2*60</f>
        <v>120</v>
      </c>
      <c r="I16" s="5">
        <v>0</v>
      </c>
      <c r="J16" s="5">
        <v>0</v>
      </c>
      <c r="K16" s="5">
        <f>2*60</f>
        <v>120</v>
      </c>
      <c r="L16" s="5">
        <v>0</v>
      </c>
      <c r="M16" s="5"/>
      <c r="N16" s="9">
        <f t="shared" ref="N16" si="6">MIN(F16:M16)</f>
        <v>0</v>
      </c>
    </row>
    <row r="17" spans="1:14" x14ac:dyDescent="0.25">
      <c r="A17" s="2"/>
      <c r="B17" s="1" t="s">
        <v>185</v>
      </c>
      <c r="C17" s="6" t="s">
        <v>122</v>
      </c>
      <c r="D17" s="4" t="s">
        <v>68</v>
      </c>
      <c r="E17" s="4">
        <f t="shared" ref="E17" si="7">SUM(F17:M17)-N17</f>
        <v>240</v>
      </c>
      <c r="F17" s="5">
        <f>2*60</f>
        <v>120</v>
      </c>
      <c r="G17" s="5">
        <v>0</v>
      </c>
      <c r="H17" s="5">
        <f>2*60</f>
        <v>120</v>
      </c>
      <c r="I17" s="5">
        <v>0</v>
      </c>
      <c r="J17" s="5">
        <v>0</v>
      </c>
      <c r="K17" s="5">
        <v>0</v>
      </c>
      <c r="L17" s="5">
        <v>0</v>
      </c>
      <c r="M17" s="5"/>
      <c r="N17" s="9">
        <f t="shared" si="2"/>
        <v>0</v>
      </c>
    </row>
    <row r="18" spans="1:14" x14ac:dyDescent="0.25">
      <c r="A18" s="2"/>
      <c r="B18" s="1" t="s">
        <v>200</v>
      </c>
      <c r="C18" s="4" t="s">
        <v>135</v>
      </c>
      <c r="D18" s="4" t="s">
        <v>68</v>
      </c>
      <c r="E18" s="4">
        <f>SUM(F18:M18)-N18</f>
        <v>220</v>
      </c>
      <c r="F18" s="4">
        <v>0</v>
      </c>
      <c r="G18" s="5">
        <f>2*30</f>
        <v>60</v>
      </c>
      <c r="H18" s="5">
        <f>2*80</f>
        <v>160</v>
      </c>
      <c r="I18" s="5">
        <v>0</v>
      </c>
      <c r="J18" s="5">
        <v>0</v>
      </c>
      <c r="K18" s="5">
        <v>0</v>
      </c>
      <c r="L18" s="5">
        <v>0</v>
      </c>
      <c r="M18" s="5"/>
      <c r="N18" s="9">
        <f t="shared" si="2"/>
        <v>0</v>
      </c>
    </row>
    <row r="19" spans="1:14" x14ac:dyDescent="0.25">
      <c r="A19" s="2"/>
      <c r="B19" s="1" t="s">
        <v>188</v>
      </c>
      <c r="C19" s="6" t="s">
        <v>61</v>
      </c>
      <c r="D19" s="4" t="s">
        <v>62</v>
      </c>
      <c r="E19" s="4">
        <f t="shared" ref="E19:E24" si="8">SUM(F19:M19)-N19</f>
        <v>200</v>
      </c>
      <c r="F19" s="5">
        <f>2*100</f>
        <v>200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/>
      <c r="N19" s="9">
        <f t="shared" si="2"/>
        <v>0</v>
      </c>
    </row>
    <row r="20" spans="1:14" x14ac:dyDescent="0.25">
      <c r="A20" s="2"/>
      <c r="B20" s="1" t="s">
        <v>234</v>
      </c>
      <c r="C20" s="6" t="s">
        <v>212</v>
      </c>
      <c r="D20" s="4" t="s">
        <v>6</v>
      </c>
      <c r="E20" s="4">
        <f t="shared" ref="E20" si="9">SUM(F20:M20)-N20</f>
        <v>180</v>
      </c>
      <c r="F20" s="5">
        <v>0</v>
      </c>
      <c r="G20" s="5">
        <v>0</v>
      </c>
      <c r="H20" s="5">
        <v>0</v>
      </c>
      <c r="I20" s="5">
        <f>2*60</f>
        <v>120</v>
      </c>
      <c r="J20" s="5">
        <v>0</v>
      </c>
      <c r="K20" s="5">
        <f t="shared" ref="K20" si="10">2*30</f>
        <v>60</v>
      </c>
      <c r="L20" s="5">
        <v>0</v>
      </c>
      <c r="M20" s="5"/>
      <c r="N20" s="9">
        <f t="shared" ref="N20" si="11">MIN(F20:M20)</f>
        <v>0</v>
      </c>
    </row>
    <row r="21" spans="1:14" x14ac:dyDescent="0.25">
      <c r="A21" s="2"/>
      <c r="B21" s="1" t="s">
        <v>234</v>
      </c>
      <c r="C21" s="6" t="s">
        <v>218</v>
      </c>
      <c r="D21" s="4" t="s">
        <v>38</v>
      </c>
      <c r="E21" s="4">
        <f>SUM(F21:M21)-N21</f>
        <v>180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f>2*60</f>
        <v>120</v>
      </c>
      <c r="L21" s="5">
        <f>30*2</f>
        <v>60</v>
      </c>
      <c r="M21" s="5"/>
      <c r="N21" s="9">
        <f>MIN(F21:M21)</f>
        <v>0</v>
      </c>
    </row>
    <row r="22" spans="1:14" x14ac:dyDescent="0.25">
      <c r="A22" s="2"/>
      <c r="B22" s="1" t="s">
        <v>234</v>
      </c>
      <c r="C22" s="6" t="s">
        <v>84</v>
      </c>
      <c r="D22" s="4" t="s">
        <v>62</v>
      </c>
      <c r="E22" s="4">
        <f t="shared" ref="E22" si="12">SUM(F22:M22)-N22</f>
        <v>180</v>
      </c>
      <c r="F22" s="5">
        <v>0</v>
      </c>
      <c r="G22" s="5">
        <f>2*60</f>
        <v>120</v>
      </c>
      <c r="H22" s="4">
        <v>0</v>
      </c>
      <c r="I22" s="4">
        <v>0</v>
      </c>
      <c r="J22" s="4">
        <v>0</v>
      </c>
      <c r="K22" s="5">
        <v>0</v>
      </c>
      <c r="L22" s="5">
        <f>30*2</f>
        <v>60</v>
      </c>
      <c r="M22" s="5"/>
      <c r="N22" s="9">
        <f>MIN(F22:M22)</f>
        <v>0</v>
      </c>
    </row>
    <row r="23" spans="1:14" x14ac:dyDescent="0.25">
      <c r="A23" s="2"/>
      <c r="B23" s="1" t="s">
        <v>190</v>
      </c>
      <c r="C23" s="4" t="s">
        <v>241</v>
      </c>
      <c r="D23" s="4" t="s">
        <v>38</v>
      </c>
      <c r="E23" s="4">
        <f>SUM(F23:M23)-N23</f>
        <v>160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5">
        <f>2*80</f>
        <v>160</v>
      </c>
      <c r="L23" s="5">
        <v>0</v>
      </c>
      <c r="M23" s="5"/>
      <c r="N23" s="9">
        <f t="shared" si="2"/>
        <v>0</v>
      </c>
    </row>
    <row r="24" spans="1:14" x14ac:dyDescent="0.25">
      <c r="A24" s="2"/>
      <c r="B24" s="1" t="s">
        <v>190</v>
      </c>
      <c r="C24" s="6" t="s">
        <v>211</v>
      </c>
      <c r="D24" s="9" t="s">
        <v>18</v>
      </c>
      <c r="E24" s="4">
        <f t="shared" si="8"/>
        <v>160</v>
      </c>
      <c r="F24" s="5">
        <v>0</v>
      </c>
      <c r="G24" s="5">
        <v>0</v>
      </c>
      <c r="H24" s="5">
        <v>0</v>
      </c>
      <c r="I24" s="5">
        <f>2*80</f>
        <v>160</v>
      </c>
      <c r="J24" s="5">
        <v>0</v>
      </c>
      <c r="K24" s="5">
        <v>0</v>
      </c>
      <c r="L24" s="5">
        <v>0</v>
      </c>
      <c r="M24" s="5"/>
      <c r="N24" s="9">
        <f t="shared" si="2"/>
        <v>0</v>
      </c>
    </row>
    <row r="25" spans="1:14" x14ac:dyDescent="0.25">
      <c r="A25" s="2"/>
      <c r="B25" s="1" t="s">
        <v>120</v>
      </c>
      <c r="C25" s="6" t="s">
        <v>123</v>
      </c>
      <c r="D25" s="4" t="s">
        <v>68</v>
      </c>
      <c r="E25" s="4">
        <f t="shared" ref="E25:E26" si="13">SUM(F25:M25)-N25</f>
        <v>150</v>
      </c>
      <c r="F25" s="4">
        <v>0</v>
      </c>
      <c r="G25" s="4">
        <v>0</v>
      </c>
      <c r="H25" s="4">
        <v>0</v>
      </c>
      <c r="I25" s="4">
        <v>0</v>
      </c>
      <c r="J25" s="5">
        <f>5*30</f>
        <v>150</v>
      </c>
      <c r="K25" s="5">
        <v>0</v>
      </c>
      <c r="L25" s="5">
        <v>0</v>
      </c>
      <c r="M25" s="5"/>
      <c r="N25" s="9">
        <f t="shared" si="2"/>
        <v>0</v>
      </c>
    </row>
    <row r="26" spans="1:14" x14ac:dyDescent="0.25">
      <c r="A26" s="2"/>
      <c r="B26" s="1" t="s">
        <v>120</v>
      </c>
      <c r="C26" s="6" t="s">
        <v>145</v>
      </c>
      <c r="D26" s="4" t="s">
        <v>11</v>
      </c>
      <c r="E26" s="4">
        <f t="shared" si="13"/>
        <v>150</v>
      </c>
      <c r="F26" s="5">
        <v>0</v>
      </c>
      <c r="G26" s="5">
        <v>0</v>
      </c>
      <c r="H26" s="5">
        <v>0</v>
      </c>
      <c r="I26" s="5">
        <v>0</v>
      </c>
      <c r="J26" s="5">
        <f>5*30</f>
        <v>150</v>
      </c>
      <c r="K26" s="5">
        <v>0</v>
      </c>
      <c r="L26" s="5">
        <v>0</v>
      </c>
      <c r="M26" s="5"/>
      <c r="N26" s="9">
        <f t="shared" si="2"/>
        <v>0</v>
      </c>
    </row>
    <row r="27" spans="1:14" x14ac:dyDescent="0.25">
      <c r="A27" s="2"/>
      <c r="B27" s="1" t="s">
        <v>191</v>
      </c>
      <c r="C27" s="4" t="s">
        <v>163</v>
      </c>
      <c r="D27" s="4" t="s">
        <v>28</v>
      </c>
      <c r="E27" s="4">
        <f>SUM(F27:M27)-N27</f>
        <v>120</v>
      </c>
      <c r="F27" s="5">
        <f>2*60</f>
        <v>120</v>
      </c>
      <c r="G27" s="5">
        <v>0</v>
      </c>
      <c r="H27" s="4">
        <v>0</v>
      </c>
      <c r="I27" s="5">
        <v>0</v>
      </c>
      <c r="J27" s="5">
        <v>0</v>
      </c>
      <c r="K27" s="5">
        <v>0</v>
      </c>
      <c r="L27" s="5">
        <v>0</v>
      </c>
      <c r="M27" s="5"/>
      <c r="N27" s="9">
        <f t="shared" si="2"/>
        <v>0</v>
      </c>
    </row>
    <row r="28" spans="1:14" x14ac:dyDescent="0.25">
      <c r="A28" s="2"/>
      <c r="B28" s="1" t="s">
        <v>191</v>
      </c>
      <c r="C28" s="4" t="s">
        <v>242</v>
      </c>
      <c r="D28" s="4" t="s">
        <v>6</v>
      </c>
      <c r="E28" s="4">
        <f>SUM(F28:M28)-N28</f>
        <v>120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5">
        <v>60</v>
      </c>
      <c r="L28" s="5">
        <f>30*2</f>
        <v>60</v>
      </c>
      <c r="M28" s="5"/>
      <c r="N28" s="9">
        <f>MIN(F28:M28)</f>
        <v>0</v>
      </c>
    </row>
    <row r="29" spans="1:14" x14ac:dyDescent="0.25">
      <c r="A29" s="2"/>
      <c r="B29" s="1" t="s">
        <v>250</v>
      </c>
      <c r="C29" s="4" t="s">
        <v>104</v>
      </c>
      <c r="D29" s="4" t="s">
        <v>60</v>
      </c>
      <c r="E29" s="4">
        <f t="shared" ref="E29:E32" si="14">SUM(F29:M29)-N29</f>
        <v>75</v>
      </c>
      <c r="F29" s="4">
        <v>0</v>
      </c>
      <c r="G29" s="4">
        <v>0</v>
      </c>
      <c r="H29" s="4">
        <v>0</v>
      </c>
      <c r="I29" s="4">
        <v>0</v>
      </c>
      <c r="J29" s="5">
        <f>5*15</f>
        <v>75</v>
      </c>
      <c r="K29" s="5">
        <v>0</v>
      </c>
      <c r="L29" s="5">
        <v>0</v>
      </c>
      <c r="M29" s="5"/>
      <c r="N29" s="9">
        <f t="shared" si="2"/>
        <v>0</v>
      </c>
    </row>
    <row r="30" spans="1:14" x14ac:dyDescent="0.25">
      <c r="A30" s="2"/>
      <c r="B30" s="1" t="s">
        <v>250</v>
      </c>
      <c r="C30" s="4" t="s">
        <v>235</v>
      </c>
      <c r="D30" s="4" t="s">
        <v>68</v>
      </c>
      <c r="E30" s="4">
        <f t="shared" si="14"/>
        <v>75</v>
      </c>
      <c r="F30" s="4">
        <v>0</v>
      </c>
      <c r="G30" s="4">
        <v>0</v>
      </c>
      <c r="H30" s="4">
        <v>0</v>
      </c>
      <c r="I30" s="4">
        <v>0</v>
      </c>
      <c r="J30" s="5">
        <f t="shared" ref="J30:J32" si="15">5*15</f>
        <v>75</v>
      </c>
      <c r="K30" s="5">
        <v>0</v>
      </c>
      <c r="L30" s="5">
        <v>0</v>
      </c>
      <c r="M30" s="5"/>
      <c r="N30" s="9">
        <f t="shared" si="2"/>
        <v>0</v>
      </c>
    </row>
    <row r="31" spans="1:14" x14ac:dyDescent="0.25">
      <c r="A31" s="2"/>
      <c r="B31" s="1" t="s">
        <v>250</v>
      </c>
      <c r="C31" s="4" t="s">
        <v>236</v>
      </c>
      <c r="D31" s="4" t="s">
        <v>22</v>
      </c>
      <c r="E31" s="4">
        <f t="shared" si="14"/>
        <v>75</v>
      </c>
      <c r="F31" s="4">
        <v>0</v>
      </c>
      <c r="G31" s="4">
        <v>0</v>
      </c>
      <c r="H31" s="4">
        <v>0</v>
      </c>
      <c r="I31" s="4">
        <v>0</v>
      </c>
      <c r="J31" s="5">
        <f t="shared" si="15"/>
        <v>75</v>
      </c>
      <c r="K31" s="5">
        <v>0</v>
      </c>
      <c r="L31" s="5">
        <v>0</v>
      </c>
      <c r="M31" s="5"/>
      <c r="N31" s="9">
        <f t="shared" si="2"/>
        <v>0</v>
      </c>
    </row>
    <row r="32" spans="1:14" x14ac:dyDescent="0.25">
      <c r="A32" s="2"/>
      <c r="B32" s="1" t="s">
        <v>250</v>
      </c>
      <c r="C32" s="4" t="s">
        <v>240</v>
      </c>
      <c r="D32" s="4" t="s">
        <v>22</v>
      </c>
      <c r="E32" s="4">
        <f t="shared" si="14"/>
        <v>75</v>
      </c>
      <c r="F32" s="4">
        <v>0</v>
      </c>
      <c r="G32" s="4">
        <v>0</v>
      </c>
      <c r="H32" s="4">
        <v>0</v>
      </c>
      <c r="I32" s="4">
        <v>0</v>
      </c>
      <c r="J32" s="5">
        <f t="shared" si="15"/>
        <v>75</v>
      </c>
      <c r="K32" s="5">
        <v>0</v>
      </c>
      <c r="L32" s="5">
        <v>0</v>
      </c>
      <c r="M32" s="5"/>
      <c r="N32" s="9">
        <f t="shared" si="2"/>
        <v>0</v>
      </c>
    </row>
    <row r="33" spans="1:14" x14ac:dyDescent="0.25">
      <c r="A33" s="2"/>
      <c r="B33" s="1" t="s">
        <v>252</v>
      </c>
      <c r="C33" s="4" t="s">
        <v>213</v>
      </c>
      <c r="D33" s="4" t="s">
        <v>22</v>
      </c>
      <c r="E33" s="4">
        <f t="shared" ref="E33:E34" si="16">SUM(F33:M33)-N33</f>
        <v>60</v>
      </c>
      <c r="F33" s="5">
        <v>0</v>
      </c>
      <c r="G33" s="5">
        <v>0</v>
      </c>
      <c r="H33" s="5">
        <v>0</v>
      </c>
      <c r="I33" s="5">
        <f t="shared" ref="I33:I34" si="17">2*30</f>
        <v>60</v>
      </c>
      <c r="J33" s="5">
        <v>0</v>
      </c>
      <c r="K33" s="5">
        <v>0</v>
      </c>
      <c r="L33" s="5">
        <v>0</v>
      </c>
      <c r="M33" s="5"/>
      <c r="N33" s="9">
        <f t="shared" si="2"/>
        <v>0</v>
      </c>
    </row>
    <row r="34" spans="1:14" x14ac:dyDescent="0.25">
      <c r="A34" s="2"/>
      <c r="B34" s="1" t="s">
        <v>252</v>
      </c>
      <c r="C34" s="4" t="s">
        <v>214</v>
      </c>
      <c r="D34" s="4" t="s">
        <v>6</v>
      </c>
      <c r="E34" s="4">
        <f t="shared" si="16"/>
        <v>60</v>
      </c>
      <c r="F34" s="5">
        <v>0</v>
      </c>
      <c r="G34" s="5">
        <v>0</v>
      </c>
      <c r="H34" s="5">
        <v>0</v>
      </c>
      <c r="I34" s="5">
        <f t="shared" si="17"/>
        <v>60</v>
      </c>
      <c r="J34" s="5">
        <v>0</v>
      </c>
      <c r="K34" s="5">
        <v>0</v>
      </c>
      <c r="L34" s="5">
        <v>0</v>
      </c>
      <c r="M34" s="5"/>
      <c r="N34" s="9">
        <f t="shared" si="2"/>
        <v>0</v>
      </c>
    </row>
    <row r="35" spans="1:14" x14ac:dyDescent="0.25">
      <c r="A35" s="2"/>
      <c r="B35" s="1" t="s">
        <v>252</v>
      </c>
      <c r="C35" s="4" t="s">
        <v>189</v>
      </c>
      <c r="D35" s="4" t="s">
        <v>68</v>
      </c>
      <c r="E35" s="4">
        <f>SUM(F35:M35)-N35</f>
        <v>60</v>
      </c>
      <c r="F35" s="4">
        <v>0</v>
      </c>
      <c r="G35" s="5">
        <v>0</v>
      </c>
      <c r="H35" s="5">
        <f>2*30</f>
        <v>60</v>
      </c>
      <c r="I35" s="5">
        <v>0</v>
      </c>
      <c r="J35" s="5">
        <v>0</v>
      </c>
      <c r="K35" s="5">
        <v>0</v>
      </c>
      <c r="L35" s="5">
        <v>0</v>
      </c>
      <c r="M35" s="5"/>
      <c r="N35" s="9">
        <f t="shared" si="2"/>
        <v>0</v>
      </c>
    </row>
    <row r="36" spans="1:14" x14ac:dyDescent="0.25">
      <c r="A36" s="2"/>
      <c r="B36" s="1" t="s">
        <v>252</v>
      </c>
      <c r="C36" s="4" t="s">
        <v>164</v>
      </c>
      <c r="D36" s="4" t="s">
        <v>6</v>
      </c>
      <c r="E36" s="4">
        <f t="shared" ref="E36:E37" si="18">SUM(F36:M36)-N36</f>
        <v>60</v>
      </c>
      <c r="F36" s="5">
        <f>2*30</f>
        <v>60</v>
      </c>
      <c r="G36" s="5">
        <v>0</v>
      </c>
      <c r="H36" s="4">
        <v>0</v>
      </c>
      <c r="I36" s="4">
        <v>0</v>
      </c>
      <c r="J36" s="4">
        <v>0</v>
      </c>
      <c r="K36" s="4">
        <v>0</v>
      </c>
      <c r="L36" s="5">
        <v>0</v>
      </c>
      <c r="M36" s="5"/>
      <c r="N36" s="9">
        <f>MIN(F36:M36)</f>
        <v>0</v>
      </c>
    </row>
    <row r="37" spans="1:14" x14ac:dyDescent="0.25">
      <c r="A37" s="2"/>
      <c r="B37" s="1" t="s">
        <v>252</v>
      </c>
      <c r="C37" s="4" t="s">
        <v>253</v>
      </c>
      <c r="D37" s="4" t="s">
        <v>254</v>
      </c>
      <c r="E37" s="4">
        <f t="shared" si="18"/>
        <v>60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f>30*2</f>
        <v>60</v>
      </c>
      <c r="M37" s="4"/>
      <c r="N37" s="4">
        <f>MIN(F37:M37)</f>
        <v>0</v>
      </c>
    </row>
    <row r="38" spans="1:14" x14ac:dyDescent="0.25">
      <c r="A38" s="2"/>
      <c r="B38" s="1"/>
      <c r="C38" s="2"/>
      <c r="D38" s="2"/>
      <c r="E38" s="2"/>
      <c r="F38" s="2"/>
      <c r="G38" s="2"/>
      <c r="H38" s="2"/>
      <c r="I38" s="2"/>
      <c r="J38" s="2"/>
      <c r="K38" s="1"/>
      <c r="L38" s="2"/>
      <c r="M38" s="2"/>
      <c r="N38" s="2"/>
    </row>
    <row r="39" spans="1:14" x14ac:dyDescent="0.25">
      <c r="A39" s="2"/>
      <c r="B39" s="1"/>
      <c r="C39" s="2"/>
      <c r="D39" s="2"/>
      <c r="E39" s="2"/>
      <c r="F39" s="2"/>
      <c r="G39" s="2"/>
      <c r="H39" s="2"/>
      <c r="I39" s="2"/>
      <c r="J39" s="2"/>
      <c r="K39" s="1"/>
      <c r="L39" s="2"/>
      <c r="M39" s="2"/>
      <c r="N39" s="2"/>
    </row>
    <row r="40" spans="1:14" x14ac:dyDescent="0.25">
      <c r="A40" s="2"/>
      <c r="B40" s="1"/>
      <c r="C40" s="2"/>
      <c r="D40" s="2"/>
      <c r="E40" s="2"/>
      <c r="F40" s="2"/>
      <c r="G40" s="2"/>
      <c r="H40" s="2"/>
      <c r="I40" s="2"/>
      <c r="J40" s="2"/>
      <c r="K40" s="1"/>
      <c r="L40" s="2"/>
      <c r="M40" s="2"/>
      <c r="N40" s="2"/>
    </row>
    <row r="41" spans="1:14" x14ac:dyDescent="0.25">
      <c r="A41" s="2"/>
      <c r="B41" s="1"/>
      <c r="C41" s="2"/>
      <c r="D41" s="2"/>
      <c r="E41" s="2"/>
      <c r="F41" s="2"/>
      <c r="G41" s="2"/>
      <c r="H41" s="2"/>
      <c r="I41" s="2"/>
      <c r="J41" s="2"/>
      <c r="K41" s="1"/>
      <c r="L41" s="2"/>
      <c r="M41" s="2"/>
      <c r="N41" s="2"/>
    </row>
    <row r="42" spans="1:14" x14ac:dyDescent="0.25">
      <c r="A42" s="2"/>
      <c r="B42" s="1"/>
      <c r="C42" s="2"/>
      <c r="D42" s="2"/>
      <c r="E42" s="2"/>
      <c r="F42" s="2"/>
      <c r="G42" s="2"/>
      <c r="H42" s="2"/>
      <c r="I42" s="2"/>
      <c r="J42" s="2"/>
      <c r="K42" s="1"/>
      <c r="L42" s="2"/>
      <c r="M42" s="2"/>
      <c r="N42" s="2"/>
    </row>
    <row r="43" spans="1:14" x14ac:dyDescent="0.25">
      <c r="C43" s="2"/>
      <c r="D43" s="2"/>
      <c r="E43" s="2"/>
      <c r="F43" s="2"/>
      <c r="G43" s="2"/>
      <c r="H43" s="2"/>
      <c r="I43" s="2"/>
      <c r="J43" s="2"/>
      <c r="K43" s="1"/>
      <c r="L43" s="2"/>
      <c r="M43" s="2"/>
    </row>
    <row r="44" spans="1:14" x14ac:dyDescent="0.25">
      <c r="C44" s="2"/>
      <c r="D44" s="2"/>
      <c r="E44" s="2"/>
      <c r="F44" s="2"/>
      <c r="G44" s="2"/>
      <c r="H44" s="2"/>
      <c r="I44" s="2"/>
      <c r="J44" s="2"/>
      <c r="K44" s="1"/>
      <c r="L44" s="2"/>
      <c r="M44" s="2"/>
    </row>
    <row r="45" spans="1:14" x14ac:dyDescent="0.25">
      <c r="C45" s="2"/>
      <c r="D45" s="2"/>
      <c r="E45" s="2"/>
      <c r="F45" s="2"/>
      <c r="G45" s="2"/>
      <c r="H45" s="2"/>
      <c r="I45" s="2"/>
      <c r="J45" s="2"/>
      <c r="K45" s="1"/>
      <c r="L45" s="2"/>
      <c r="M45" s="2"/>
    </row>
    <row r="46" spans="1:14" x14ac:dyDescent="0.25">
      <c r="C46" s="2"/>
      <c r="D46" s="2"/>
      <c r="E46" s="2"/>
      <c r="F46" s="2"/>
      <c r="G46" s="2"/>
      <c r="H46" s="2"/>
      <c r="I46" s="2"/>
      <c r="J46" s="2"/>
      <c r="K46" s="1"/>
      <c r="L46" s="2"/>
      <c r="M46" s="2"/>
    </row>
    <row r="47" spans="1:14" x14ac:dyDescent="0.25">
      <c r="C47" s="2"/>
      <c r="D47" s="2"/>
      <c r="E47" s="2"/>
      <c r="F47" s="2"/>
      <c r="G47" s="2"/>
      <c r="H47" s="2"/>
    </row>
    <row r="48" spans="1:14" x14ac:dyDescent="0.25">
      <c r="C48" s="2"/>
      <c r="D48" s="2"/>
      <c r="E48" s="2"/>
      <c r="F48" s="2"/>
      <c r="G48" s="2"/>
      <c r="H48" s="2"/>
    </row>
  </sheetData>
  <mergeCells count="2">
    <mergeCell ref="C2:M2"/>
    <mergeCell ref="C4:M4"/>
  </mergeCells>
  <phoneticPr fontId="5" type="noConversion"/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Roman,Normal"&amp;12&amp;A</oddHeader>
    <oddFooter>&amp;C&amp;"Times New Roman,Normal"&amp;12Página &amp;P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AMK30"/>
  <sheetViews>
    <sheetView zoomScale="145" zoomScaleNormal="145" workbookViewId="0">
      <selection activeCell="B17" sqref="B17:B18"/>
    </sheetView>
  </sheetViews>
  <sheetFormatPr defaultRowHeight="15" x14ac:dyDescent="0.25"/>
  <cols>
    <col min="1" max="1" width="0.140625" style="2" customWidth="1"/>
    <col min="2" max="2" width="8.140625" style="1" customWidth="1"/>
    <col min="3" max="3" width="31.85546875" style="2" bestFit="1" customWidth="1"/>
    <col min="4" max="4" width="11.42578125" style="2" customWidth="1"/>
    <col min="5" max="5" width="5.42578125" style="2" customWidth="1"/>
    <col min="6" max="6" width="11.140625" style="2" customWidth="1"/>
    <col min="7" max="7" width="14.42578125" style="2" customWidth="1"/>
    <col min="8" max="8" width="12.5703125" style="2" customWidth="1"/>
    <col min="9" max="9" width="14.85546875" style="2" customWidth="1"/>
    <col min="10" max="10" width="11.7109375" style="2" customWidth="1"/>
    <col min="11" max="11" width="18.42578125" style="1" customWidth="1"/>
    <col min="12" max="12" width="10.42578125" style="2" customWidth="1"/>
    <col min="13" max="13" width="11.7109375" style="2" customWidth="1"/>
    <col min="14" max="14" width="7.7109375" style="2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87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53.2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4" t="s">
        <v>156</v>
      </c>
      <c r="D7" s="4" t="s">
        <v>60</v>
      </c>
      <c r="E7" s="4">
        <f t="shared" ref="E7" si="0">SUM(F7:M7)-N7</f>
        <v>1160</v>
      </c>
      <c r="F7" s="5">
        <f>2*100</f>
        <v>200</v>
      </c>
      <c r="G7" s="5">
        <f>2*100</f>
        <v>200</v>
      </c>
      <c r="H7" s="5">
        <f>2*100</f>
        <v>200</v>
      </c>
      <c r="I7" s="5">
        <f>2*100</f>
        <v>200</v>
      </c>
      <c r="J7" s="5">
        <f>5*30</f>
        <v>150</v>
      </c>
      <c r="K7" s="5">
        <f>2*80</f>
        <v>160</v>
      </c>
      <c r="L7" s="4">
        <f>100*2</f>
        <v>200</v>
      </c>
      <c r="M7" s="4"/>
      <c r="N7" s="9">
        <f>MIN(F7:M7)</f>
        <v>150</v>
      </c>
    </row>
    <row r="8" spans="2:14" x14ac:dyDescent="0.25">
      <c r="B8" s="1" t="s">
        <v>7</v>
      </c>
      <c r="C8" s="4" t="s">
        <v>121</v>
      </c>
      <c r="D8" s="4" t="s">
        <v>68</v>
      </c>
      <c r="E8" s="4">
        <f t="shared" ref="E8" si="1">SUM(F8:M8)-N8</f>
        <v>940</v>
      </c>
      <c r="F8" s="5">
        <f>2*80</f>
        <v>160</v>
      </c>
      <c r="G8" s="5">
        <f>2*80</f>
        <v>160</v>
      </c>
      <c r="H8" s="5">
        <f>2*80</f>
        <v>160</v>
      </c>
      <c r="I8" s="5">
        <f>2*80</f>
        <v>160</v>
      </c>
      <c r="J8" s="5">
        <f>5*60</f>
        <v>300</v>
      </c>
      <c r="K8" s="4">
        <v>0</v>
      </c>
      <c r="L8" s="4">
        <v>0</v>
      </c>
      <c r="M8" s="4"/>
      <c r="N8" s="9">
        <f t="shared" ref="N8:N31" si="2">MIN(F8:M8)</f>
        <v>0</v>
      </c>
    </row>
    <row r="9" spans="2:14" x14ac:dyDescent="0.25">
      <c r="B9" s="1" t="s">
        <v>8</v>
      </c>
      <c r="C9" s="6" t="s">
        <v>65</v>
      </c>
      <c r="D9" s="4" t="s">
        <v>38</v>
      </c>
      <c r="E9" s="4">
        <f>SUM(F9:M9)-N9</f>
        <v>695</v>
      </c>
      <c r="F9" s="5">
        <v>0</v>
      </c>
      <c r="G9" s="5">
        <f>2*60</f>
        <v>120</v>
      </c>
      <c r="H9" s="5">
        <f>2*30</f>
        <v>60</v>
      </c>
      <c r="I9" s="5">
        <f>2*60</f>
        <v>120</v>
      </c>
      <c r="J9" s="5">
        <f>5*15</f>
        <v>75</v>
      </c>
      <c r="K9" s="5">
        <f>2*100</f>
        <v>200</v>
      </c>
      <c r="L9" s="4">
        <f>60*2</f>
        <v>120</v>
      </c>
      <c r="M9" s="4"/>
      <c r="N9" s="9">
        <f t="shared" si="2"/>
        <v>0</v>
      </c>
    </row>
    <row r="10" spans="2:14" x14ac:dyDescent="0.25">
      <c r="B10" s="1" t="s">
        <v>16</v>
      </c>
      <c r="C10" s="4" t="s">
        <v>187</v>
      </c>
      <c r="D10" s="4" t="s">
        <v>11</v>
      </c>
      <c r="E10" s="4">
        <f t="shared" ref="E10" si="3">SUM(F10:M10)-N10</f>
        <v>495</v>
      </c>
      <c r="F10" s="5">
        <v>0</v>
      </c>
      <c r="G10" s="5">
        <v>0</v>
      </c>
      <c r="H10" s="5">
        <f>2*60</f>
        <v>120</v>
      </c>
      <c r="I10" s="5">
        <f>2*30</f>
        <v>60</v>
      </c>
      <c r="J10" s="5">
        <f>5*15</f>
        <v>75</v>
      </c>
      <c r="K10" s="5">
        <f>2*60</f>
        <v>120</v>
      </c>
      <c r="L10" s="4">
        <f>60*2</f>
        <v>120</v>
      </c>
      <c r="M10" s="4"/>
      <c r="N10" s="9">
        <f t="shared" ref="N10:N11" si="4">MIN(F10:M10)</f>
        <v>0</v>
      </c>
    </row>
    <row r="11" spans="2:14" x14ac:dyDescent="0.25">
      <c r="B11" s="1" t="s">
        <v>29</v>
      </c>
      <c r="C11" s="4" t="s">
        <v>166</v>
      </c>
      <c r="D11" s="4" t="s">
        <v>22</v>
      </c>
      <c r="E11" s="4">
        <f t="shared" ref="E11" si="5">SUM(F11:M11)-N11</f>
        <v>435</v>
      </c>
      <c r="F11" s="5">
        <f>2*30</f>
        <v>60</v>
      </c>
      <c r="G11" s="5">
        <f>2*30</f>
        <v>60</v>
      </c>
      <c r="H11" s="5">
        <f>2*60</f>
        <v>120</v>
      </c>
      <c r="I11" s="5">
        <f>2*30</f>
        <v>60</v>
      </c>
      <c r="J11" s="5">
        <f>5*15</f>
        <v>75</v>
      </c>
      <c r="K11" s="5">
        <f>2*30</f>
        <v>60</v>
      </c>
      <c r="L11" s="4">
        <v>0</v>
      </c>
      <c r="M11" s="4"/>
      <c r="N11" s="9">
        <f t="shared" si="4"/>
        <v>0</v>
      </c>
    </row>
    <row r="12" spans="2:14" x14ac:dyDescent="0.25">
      <c r="B12" s="1" t="s">
        <v>23</v>
      </c>
      <c r="C12" s="4" t="s">
        <v>165</v>
      </c>
      <c r="D12" s="4" t="s">
        <v>68</v>
      </c>
      <c r="E12" s="4">
        <f t="shared" ref="E12" si="6">SUM(F12:M12)-N12</f>
        <v>375</v>
      </c>
      <c r="F12" s="5">
        <f>2*60</f>
        <v>120</v>
      </c>
      <c r="G12" s="5">
        <v>0</v>
      </c>
      <c r="H12" s="5">
        <f>2*30</f>
        <v>60</v>
      </c>
      <c r="I12" s="5">
        <f>2*60</f>
        <v>120</v>
      </c>
      <c r="J12" s="5">
        <f>5*15</f>
        <v>75</v>
      </c>
      <c r="K12" s="4">
        <v>0</v>
      </c>
      <c r="L12" s="4">
        <v>0</v>
      </c>
      <c r="M12" s="4"/>
      <c r="N12" s="9">
        <f t="shared" si="2"/>
        <v>0</v>
      </c>
    </row>
    <row r="13" spans="2:14" x14ac:dyDescent="0.25">
      <c r="B13" s="1" t="s">
        <v>41</v>
      </c>
      <c r="C13" s="4" t="s">
        <v>88</v>
      </c>
      <c r="D13" s="4" t="s">
        <v>28</v>
      </c>
      <c r="E13" s="4">
        <f t="shared" ref="E13" si="7">SUM(F13:M13)-N13</f>
        <v>240</v>
      </c>
      <c r="F13" s="5">
        <f>2*60</f>
        <v>120</v>
      </c>
      <c r="G13" s="4">
        <v>0</v>
      </c>
      <c r="H13" s="4">
        <v>0</v>
      </c>
      <c r="I13" s="4">
        <v>0</v>
      </c>
      <c r="J13" s="4">
        <v>0</v>
      </c>
      <c r="K13" s="5">
        <f>2*60</f>
        <v>120</v>
      </c>
      <c r="L13" s="4">
        <v>0</v>
      </c>
      <c r="M13" s="4"/>
      <c r="N13" s="9">
        <f t="shared" ref="N13" si="8">MIN(F13:M13)</f>
        <v>0</v>
      </c>
    </row>
    <row r="14" spans="2:14" x14ac:dyDescent="0.25">
      <c r="B14" s="1" t="s">
        <v>172</v>
      </c>
      <c r="C14" s="4" t="s">
        <v>255</v>
      </c>
      <c r="D14" s="4" t="s">
        <v>11</v>
      </c>
      <c r="E14" s="4">
        <f>SUM(F14:M14)-N14</f>
        <v>160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f>80*2</f>
        <v>160</v>
      </c>
      <c r="M14" s="4"/>
      <c r="N14" s="4">
        <f>MIN(F14:M14)</f>
        <v>0</v>
      </c>
    </row>
    <row r="15" spans="2:14" x14ac:dyDescent="0.25">
      <c r="B15" s="1" t="s">
        <v>175</v>
      </c>
      <c r="C15" s="4" t="s">
        <v>232</v>
      </c>
      <c r="D15" s="4" t="s">
        <v>11</v>
      </c>
      <c r="E15" s="4">
        <f t="shared" ref="E15" si="9">SUM(F15:M15)-N15</f>
        <v>150</v>
      </c>
      <c r="F15" s="5">
        <v>0</v>
      </c>
      <c r="G15" s="5">
        <v>0</v>
      </c>
      <c r="H15" s="5">
        <v>0</v>
      </c>
      <c r="I15" s="5">
        <v>0</v>
      </c>
      <c r="J15" s="5">
        <f>5*30</f>
        <v>150</v>
      </c>
      <c r="K15" s="4">
        <v>0</v>
      </c>
      <c r="L15" s="4">
        <v>0</v>
      </c>
      <c r="M15" s="4"/>
      <c r="N15" s="9">
        <f t="shared" si="2"/>
        <v>0</v>
      </c>
    </row>
    <row r="16" spans="2:14" x14ac:dyDescent="0.25">
      <c r="B16" s="1" t="s">
        <v>185</v>
      </c>
      <c r="C16" s="4" t="s">
        <v>180</v>
      </c>
      <c r="D16" s="4" t="s">
        <v>11</v>
      </c>
      <c r="E16" s="4">
        <f t="shared" ref="E16" si="10">SUM(F16:M16)-N16</f>
        <v>120</v>
      </c>
      <c r="F16" s="5">
        <v>0</v>
      </c>
      <c r="G16" s="5">
        <f>2*60</f>
        <v>120</v>
      </c>
      <c r="H16" s="5">
        <v>0</v>
      </c>
      <c r="I16" s="4">
        <v>0</v>
      </c>
      <c r="J16" s="4">
        <v>0</v>
      </c>
      <c r="K16" s="4">
        <v>0</v>
      </c>
      <c r="L16" s="4">
        <v>0</v>
      </c>
      <c r="M16" s="4"/>
      <c r="N16" s="9">
        <f t="shared" si="2"/>
        <v>0</v>
      </c>
    </row>
    <row r="17" spans="2:14" x14ac:dyDescent="0.25">
      <c r="B17" s="1" t="s">
        <v>185</v>
      </c>
      <c r="C17" s="4" t="s">
        <v>126</v>
      </c>
      <c r="D17" s="4" t="s">
        <v>68</v>
      </c>
      <c r="E17" s="4">
        <f t="shared" ref="E17:E31" si="11">SUM(F17:M17)-N17</f>
        <v>120</v>
      </c>
      <c r="F17" s="5">
        <f>2*30</f>
        <v>60</v>
      </c>
      <c r="G17" s="4">
        <v>0</v>
      </c>
      <c r="H17" s="4">
        <v>0</v>
      </c>
      <c r="I17" s="5">
        <f>2*30</f>
        <v>60</v>
      </c>
      <c r="J17" s="4">
        <v>0</v>
      </c>
      <c r="K17" s="4">
        <v>0</v>
      </c>
      <c r="L17" s="4">
        <v>0</v>
      </c>
      <c r="M17" s="5"/>
      <c r="N17" s="9">
        <f t="shared" si="2"/>
        <v>0</v>
      </c>
    </row>
    <row r="18" spans="2:14" x14ac:dyDescent="0.25">
      <c r="B18" s="1" t="s">
        <v>185</v>
      </c>
      <c r="C18" s="4" t="s">
        <v>123</v>
      </c>
      <c r="D18" s="4" t="s">
        <v>68</v>
      </c>
      <c r="E18" s="4">
        <f t="shared" ref="E18" si="12">SUM(F18:M18)-N18</f>
        <v>120</v>
      </c>
      <c r="F18" s="5">
        <v>0</v>
      </c>
      <c r="G18" s="5">
        <f>2*30</f>
        <v>60</v>
      </c>
      <c r="H18" s="5">
        <f>2*30</f>
        <v>60</v>
      </c>
      <c r="I18" s="5">
        <v>0</v>
      </c>
      <c r="J18" s="4">
        <v>0</v>
      </c>
      <c r="K18" s="4">
        <v>0</v>
      </c>
      <c r="L18" s="4">
        <v>0</v>
      </c>
      <c r="M18" s="5"/>
      <c r="N18" s="9">
        <f t="shared" si="2"/>
        <v>0</v>
      </c>
    </row>
    <row r="19" spans="2:14" x14ac:dyDescent="0.25">
      <c r="B19" s="1" t="s">
        <v>188</v>
      </c>
      <c r="C19" s="4" t="s">
        <v>233</v>
      </c>
      <c r="D19" s="4" t="s">
        <v>68</v>
      </c>
      <c r="E19" s="4">
        <f t="shared" ref="E19" si="13">SUM(F19:M19)-N19</f>
        <v>75</v>
      </c>
      <c r="F19" s="5">
        <v>0</v>
      </c>
      <c r="G19" s="5">
        <v>0</v>
      </c>
      <c r="H19" s="5">
        <v>0</v>
      </c>
      <c r="I19" s="5">
        <v>0</v>
      </c>
      <c r="J19" s="5">
        <f>5*15</f>
        <v>75</v>
      </c>
      <c r="K19" s="4">
        <v>0</v>
      </c>
      <c r="L19" s="4">
        <v>0</v>
      </c>
      <c r="M19" s="5"/>
      <c r="N19" s="9">
        <f t="shared" si="2"/>
        <v>0</v>
      </c>
    </row>
    <row r="20" spans="2:14" x14ac:dyDescent="0.25">
      <c r="B20" s="1" t="s">
        <v>234</v>
      </c>
      <c r="C20" s="4" t="s">
        <v>204</v>
      </c>
      <c r="D20" s="4" t="s">
        <v>22</v>
      </c>
      <c r="E20" s="4">
        <f t="shared" si="11"/>
        <v>60</v>
      </c>
      <c r="F20" s="5">
        <v>0</v>
      </c>
      <c r="G20" s="4">
        <v>0</v>
      </c>
      <c r="H20" s="4">
        <v>0</v>
      </c>
      <c r="I20" s="5">
        <f>2*30</f>
        <v>60</v>
      </c>
      <c r="J20" s="4">
        <v>0</v>
      </c>
      <c r="K20" s="4">
        <v>0</v>
      </c>
      <c r="L20" s="4">
        <v>0</v>
      </c>
      <c r="M20" s="5"/>
      <c r="N20" s="9">
        <f t="shared" si="2"/>
        <v>0</v>
      </c>
    </row>
    <row r="21" spans="2:14" hidden="1" x14ac:dyDescent="0.25">
      <c r="B21" s="1" t="s">
        <v>118</v>
      </c>
      <c r="C21" s="4" t="s">
        <v>108</v>
      </c>
      <c r="D21" s="4" t="s">
        <v>68</v>
      </c>
      <c r="E21" s="4">
        <f t="shared" si="11"/>
        <v>0</v>
      </c>
      <c r="F21" s="5"/>
      <c r="G21" s="4"/>
      <c r="H21" s="4"/>
      <c r="I21" s="5"/>
      <c r="J21" s="5"/>
      <c r="K21" s="4"/>
      <c r="L21" s="5"/>
      <c r="M21" s="5"/>
      <c r="N21" s="9">
        <f t="shared" si="2"/>
        <v>0</v>
      </c>
    </row>
    <row r="22" spans="2:14" hidden="1" x14ac:dyDescent="0.25">
      <c r="B22" s="1" t="s">
        <v>119</v>
      </c>
      <c r="C22" s="6" t="s">
        <v>71</v>
      </c>
      <c r="D22" s="4" t="s">
        <v>11</v>
      </c>
      <c r="E22" s="4">
        <f t="shared" si="11"/>
        <v>0</v>
      </c>
      <c r="F22" s="5"/>
      <c r="G22" s="4"/>
      <c r="H22" s="4"/>
      <c r="I22" s="5"/>
      <c r="J22" s="5"/>
      <c r="K22" s="4"/>
      <c r="L22" s="5"/>
      <c r="M22" s="4"/>
      <c r="N22" s="9">
        <f t="shared" si="2"/>
        <v>0</v>
      </c>
    </row>
    <row r="23" spans="2:14" hidden="1" x14ac:dyDescent="0.25">
      <c r="B23" s="1" t="s">
        <v>190</v>
      </c>
      <c r="C23" s="4" t="s">
        <v>124</v>
      </c>
      <c r="D23" s="4" t="s">
        <v>68</v>
      </c>
      <c r="E23" s="4">
        <f t="shared" si="11"/>
        <v>0</v>
      </c>
      <c r="F23" s="4"/>
      <c r="G23" s="4"/>
      <c r="H23" s="4"/>
      <c r="I23" s="4"/>
      <c r="J23" s="4"/>
      <c r="K23" s="4"/>
      <c r="L23" s="4"/>
      <c r="M23" s="4"/>
      <c r="N23" s="9">
        <f t="shared" si="2"/>
        <v>0</v>
      </c>
    </row>
    <row r="24" spans="2:14" hidden="1" x14ac:dyDescent="0.25">
      <c r="B24" s="1" t="s">
        <v>116</v>
      </c>
      <c r="C24" s="4" t="s">
        <v>90</v>
      </c>
      <c r="D24" s="4" t="s">
        <v>18</v>
      </c>
      <c r="E24" s="4">
        <f t="shared" si="11"/>
        <v>0</v>
      </c>
      <c r="F24" s="5"/>
      <c r="G24" s="4"/>
      <c r="H24" s="4"/>
      <c r="I24" s="4"/>
      <c r="J24" s="4"/>
      <c r="K24" s="4"/>
      <c r="L24" s="4"/>
      <c r="M24" s="4"/>
      <c r="N24" s="9">
        <f t="shared" si="2"/>
        <v>0</v>
      </c>
    </row>
    <row r="25" spans="2:14" hidden="1" x14ac:dyDescent="0.25">
      <c r="B25" s="1" t="s">
        <v>120</v>
      </c>
      <c r="C25" s="4" t="s">
        <v>77</v>
      </c>
      <c r="D25" s="4" t="s">
        <v>62</v>
      </c>
      <c r="E25" s="4">
        <f t="shared" si="11"/>
        <v>0</v>
      </c>
      <c r="F25" s="5"/>
      <c r="G25" s="4"/>
      <c r="H25" s="4"/>
      <c r="I25" s="4"/>
      <c r="J25" s="4"/>
      <c r="K25" s="4"/>
      <c r="L25" s="4"/>
      <c r="M25" s="4"/>
      <c r="N25" s="9">
        <f t="shared" si="2"/>
        <v>0</v>
      </c>
    </row>
    <row r="26" spans="2:14" hidden="1" x14ac:dyDescent="0.25">
      <c r="B26" s="1" t="s">
        <v>117</v>
      </c>
      <c r="C26" s="4" t="s">
        <v>89</v>
      </c>
      <c r="D26" s="4" t="s">
        <v>62</v>
      </c>
      <c r="E26" s="4">
        <f t="shared" si="11"/>
        <v>0</v>
      </c>
      <c r="F26" s="5"/>
      <c r="G26" s="4"/>
      <c r="H26" s="4"/>
      <c r="I26" s="5"/>
      <c r="J26" s="5"/>
      <c r="K26" s="5"/>
      <c r="L26" s="5"/>
      <c r="M26" s="4"/>
      <c r="N26" s="9">
        <f t="shared" si="2"/>
        <v>0</v>
      </c>
    </row>
    <row r="27" spans="2:14" hidden="1" x14ac:dyDescent="0.25">
      <c r="B27" s="1" t="s">
        <v>191</v>
      </c>
      <c r="C27" s="4" t="s">
        <v>91</v>
      </c>
      <c r="D27" s="4" t="s">
        <v>28</v>
      </c>
      <c r="E27" s="4">
        <f t="shared" si="11"/>
        <v>0</v>
      </c>
      <c r="F27" s="4"/>
      <c r="G27" s="4"/>
      <c r="H27" s="4"/>
      <c r="I27" s="4"/>
      <c r="J27" s="4"/>
      <c r="K27" s="4"/>
      <c r="L27" s="4"/>
      <c r="M27" s="4"/>
      <c r="N27" s="9">
        <f t="shared" si="2"/>
        <v>0</v>
      </c>
    </row>
    <row r="28" spans="2:14" hidden="1" x14ac:dyDescent="0.25">
      <c r="B28" s="1" t="s">
        <v>192</v>
      </c>
      <c r="C28" s="4" t="s">
        <v>92</v>
      </c>
      <c r="D28" s="4" t="s">
        <v>62</v>
      </c>
      <c r="E28" s="4">
        <f t="shared" si="11"/>
        <v>0</v>
      </c>
      <c r="F28" s="4"/>
      <c r="G28" s="4"/>
      <c r="H28" s="4"/>
      <c r="I28" s="4"/>
      <c r="J28" s="4"/>
      <c r="K28" s="4"/>
      <c r="L28" s="4"/>
      <c r="M28" s="4"/>
      <c r="N28" s="9">
        <f t="shared" si="2"/>
        <v>0</v>
      </c>
    </row>
    <row r="29" spans="2:14" hidden="1" x14ac:dyDescent="0.25">
      <c r="B29" s="1" t="s">
        <v>250</v>
      </c>
      <c r="C29" s="4" t="s">
        <v>82</v>
      </c>
      <c r="D29" s="4" t="s">
        <v>11</v>
      </c>
      <c r="E29" s="4">
        <f t="shared" si="11"/>
        <v>0</v>
      </c>
      <c r="F29" s="4"/>
      <c r="G29" s="4"/>
      <c r="H29" s="4"/>
      <c r="I29" s="4"/>
      <c r="J29" s="4"/>
      <c r="K29" s="4"/>
      <c r="L29" s="4"/>
      <c r="M29" s="4"/>
      <c r="N29" s="9">
        <f t="shared" si="2"/>
        <v>0</v>
      </c>
    </row>
    <row r="30" spans="2:14" hidden="1" x14ac:dyDescent="0.25">
      <c r="B30" s="1" t="s">
        <v>251</v>
      </c>
      <c r="C30" s="4" t="s">
        <v>93</v>
      </c>
      <c r="D30" s="4" t="s">
        <v>62</v>
      </c>
      <c r="E30" s="4">
        <f t="shared" si="11"/>
        <v>0</v>
      </c>
      <c r="F30" s="4"/>
      <c r="G30" s="4"/>
      <c r="H30" s="4"/>
      <c r="I30" s="4"/>
      <c r="J30" s="4"/>
      <c r="K30" s="4"/>
      <c r="L30" s="4"/>
      <c r="M30" s="4"/>
      <c r="N30" s="9">
        <f t="shared" si="2"/>
        <v>0</v>
      </c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MK27"/>
  <sheetViews>
    <sheetView topLeftCell="B2" zoomScale="130" zoomScaleNormal="130" workbookViewId="0">
      <selection activeCell="B25" sqref="B25:B26"/>
    </sheetView>
  </sheetViews>
  <sheetFormatPr defaultRowHeight="15" x14ac:dyDescent="0.25"/>
  <cols>
    <col min="1" max="1" width="0.42578125" style="2" customWidth="1"/>
    <col min="2" max="2" width="7.7109375" style="1" customWidth="1"/>
    <col min="3" max="3" width="24.5703125" style="2" customWidth="1"/>
    <col min="4" max="4" width="11.42578125" style="2" customWidth="1"/>
    <col min="5" max="5" width="5.28515625" style="2" customWidth="1"/>
    <col min="6" max="6" width="11.28515625" style="2" customWidth="1"/>
    <col min="7" max="7" width="14.42578125" style="2" customWidth="1"/>
    <col min="8" max="8" width="12.7109375" style="2" customWidth="1"/>
    <col min="9" max="9" width="15.42578125" style="2" customWidth="1"/>
    <col min="10" max="10" width="11.85546875" style="2" customWidth="1"/>
    <col min="11" max="11" width="18.42578125" style="1" customWidth="1"/>
    <col min="12" max="12" width="10.7109375" style="2" customWidth="1"/>
    <col min="13" max="13" width="11.85546875" style="2" customWidth="1"/>
    <col min="14" max="14" width="7.42578125" style="2" customWidth="1"/>
    <col min="15" max="1025" width="9.140625" style="2" customWidth="1"/>
  </cols>
  <sheetData>
    <row r="1" spans="1:1025" ht="6" customHeight="1" x14ac:dyDescent="0.25"/>
    <row r="2" spans="1:1025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025" ht="11.25" customHeight="1" x14ac:dyDescent="0.25"/>
    <row r="4" spans="1:1025" ht="21" x14ac:dyDescent="0.25">
      <c r="C4" s="22" t="s">
        <v>94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1:1025" ht="45.7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1:1025" x14ac:dyDescent="0.25">
      <c r="B7" s="1" t="s">
        <v>5</v>
      </c>
      <c r="C7" s="4" t="s">
        <v>64</v>
      </c>
      <c r="D7" s="4" t="s">
        <v>60</v>
      </c>
      <c r="E7" s="4">
        <f t="shared" ref="E7:E8" si="0">SUM(F7:M7)-N7</f>
        <v>1300</v>
      </c>
      <c r="F7" s="5">
        <v>0</v>
      </c>
      <c r="G7" s="5">
        <f>100*2</f>
        <v>200</v>
      </c>
      <c r="H7" s="5">
        <f>100*2</f>
        <v>200</v>
      </c>
      <c r="I7" s="5">
        <f>100*2</f>
        <v>200</v>
      </c>
      <c r="J7" s="5">
        <f>5*60</f>
        <v>300</v>
      </c>
      <c r="K7" s="5">
        <f>100*2</f>
        <v>200</v>
      </c>
      <c r="L7" s="5">
        <f>100*2</f>
        <v>200</v>
      </c>
      <c r="M7" s="5"/>
      <c r="N7" s="9">
        <f>MIN(F7:M7)</f>
        <v>0</v>
      </c>
    </row>
    <row r="8" spans="1:1025" x14ac:dyDescent="0.25">
      <c r="B8" s="1" t="s">
        <v>7</v>
      </c>
      <c r="C8" s="6" t="s">
        <v>67</v>
      </c>
      <c r="D8" s="4" t="s">
        <v>68</v>
      </c>
      <c r="E8" s="4">
        <f t="shared" si="0"/>
        <v>770</v>
      </c>
      <c r="F8" s="5">
        <f>2*30</f>
        <v>60</v>
      </c>
      <c r="G8" s="5">
        <f>2*80</f>
        <v>160</v>
      </c>
      <c r="H8" s="5">
        <f>2*60</f>
        <v>120</v>
      </c>
      <c r="I8" s="5">
        <f>2*80</f>
        <v>160</v>
      </c>
      <c r="J8" s="5">
        <f>5*30</f>
        <v>150</v>
      </c>
      <c r="K8" s="5">
        <v>0</v>
      </c>
      <c r="L8" s="5">
        <f>60*2</f>
        <v>120</v>
      </c>
      <c r="M8" s="5"/>
      <c r="N8" s="9">
        <f t="shared" ref="N8:N26" si="1">MIN(F8:M8)</f>
        <v>0</v>
      </c>
    </row>
    <row r="9" spans="1:1025" x14ac:dyDescent="0.25">
      <c r="B9" s="1" t="s">
        <v>8</v>
      </c>
      <c r="C9" s="9" t="s">
        <v>95</v>
      </c>
      <c r="D9" s="4" t="s">
        <v>22</v>
      </c>
      <c r="E9" s="4">
        <f t="shared" ref="E9" si="2">SUM(F9:M9)-N9</f>
        <v>740</v>
      </c>
      <c r="F9" s="5">
        <f>2*60</f>
        <v>120</v>
      </c>
      <c r="G9" s="5">
        <f>2*60</f>
        <v>120</v>
      </c>
      <c r="H9" s="5">
        <f>2*80</f>
        <v>160</v>
      </c>
      <c r="I9" s="5">
        <f>2*60</f>
        <v>120</v>
      </c>
      <c r="J9" s="5">
        <v>0</v>
      </c>
      <c r="K9" s="5">
        <f>2*30</f>
        <v>60</v>
      </c>
      <c r="L9" s="5">
        <f>80*2</f>
        <v>160</v>
      </c>
      <c r="M9" s="5"/>
      <c r="N9" s="9">
        <f t="shared" si="1"/>
        <v>0</v>
      </c>
    </row>
    <row r="10" spans="1:1025" x14ac:dyDescent="0.25">
      <c r="B10" s="1" t="s">
        <v>16</v>
      </c>
      <c r="C10" s="9" t="s">
        <v>167</v>
      </c>
      <c r="D10" s="4" t="s">
        <v>11</v>
      </c>
      <c r="E10" s="4">
        <f t="shared" ref="E10" si="3">SUM(F10:M10)-N10</f>
        <v>320</v>
      </c>
      <c r="F10" s="5">
        <f>2*100</f>
        <v>200</v>
      </c>
      <c r="G10" s="5">
        <f>2*60</f>
        <v>120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/>
      <c r="N10" s="9">
        <f t="shared" si="1"/>
        <v>0</v>
      </c>
    </row>
    <row r="11" spans="1:1025" x14ac:dyDescent="0.25">
      <c r="B11" s="1" t="s">
        <v>29</v>
      </c>
      <c r="C11" s="4" t="s">
        <v>129</v>
      </c>
      <c r="D11" s="4" t="s">
        <v>11</v>
      </c>
      <c r="E11" s="4">
        <f t="shared" ref="E11" si="4">SUM(F11:M11)-N11</f>
        <v>300</v>
      </c>
      <c r="F11" s="5">
        <v>0</v>
      </c>
      <c r="G11" s="5">
        <f>2*30</f>
        <v>60</v>
      </c>
      <c r="H11" s="5">
        <f>2*60</f>
        <v>120</v>
      </c>
      <c r="I11" s="5">
        <f>2*30</f>
        <v>60</v>
      </c>
      <c r="J11" s="5">
        <v>0</v>
      </c>
      <c r="K11" s="5">
        <v>0</v>
      </c>
      <c r="L11" s="5">
        <f>30*2</f>
        <v>60</v>
      </c>
      <c r="M11" s="5"/>
      <c r="N11" s="9">
        <f>MIN(F11:M11)</f>
        <v>0</v>
      </c>
    </row>
    <row r="12" spans="1:1025" x14ac:dyDescent="0.25">
      <c r="A12"/>
      <c r="B12" s="1" t="s">
        <v>23</v>
      </c>
      <c r="C12" s="4" t="s">
        <v>66</v>
      </c>
      <c r="D12" s="4" t="s">
        <v>28</v>
      </c>
      <c r="E12" s="4">
        <f t="shared" ref="E12" si="5">SUM(F12:M12)-N12</f>
        <v>270</v>
      </c>
      <c r="F12" s="5">
        <f>2*60</f>
        <v>120</v>
      </c>
      <c r="G12" s="4">
        <v>0</v>
      </c>
      <c r="H12" s="4">
        <v>0</v>
      </c>
      <c r="I12" s="4">
        <v>0</v>
      </c>
      <c r="J12" s="5">
        <f>5*30</f>
        <v>150</v>
      </c>
      <c r="K12" s="5">
        <v>0</v>
      </c>
      <c r="L12" s="5">
        <v>0</v>
      </c>
      <c r="M12" s="4"/>
      <c r="N12" s="9">
        <f t="shared" si="1"/>
        <v>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</row>
    <row r="13" spans="1:1025" x14ac:dyDescent="0.25">
      <c r="A13"/>
      <c r="B13" s="1" t="s">
        <v>41</v>
      </c>
      <c r="C13" s="4" t="s">
        <v>114</v>
      </c>
      <c r="D13" s="4" t="s">
        <v>28</v>
      </c>
      <c r="E13" s="4">
        <f t="shared" ref="E13" si="6">SUM(F13:M13)-N13</f>
        <v>240</v>
      </c>
      <c r="F13" s="5">
        <f>2*30</f>
        <v>60</v>
      </c>
      <c r="G13" s="4">
        <v>0</v>
      </c>
      <c r="H13" s="5">
        <f>2*30</f>
        <v>60</v>
      </c>
      <c r="I13" s="4">
        <v>0</v>
      </c>
      <c r="J13" s="5">
        <v>0</v>
      </c>
      <c r="K13" s="5">
        <f>2*60</f>
        <v>120</v>
      </c>
      <c r="L13" s="5">
        <v>0</v>
      </c>
      <c r="M13" s="5"/>
      <c r="N13" s="9">
        <f t="shared" ref="N13" si="7">MIN(F13:M13)</f>
        <v>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</row>
    <row r="14" spans="1:1025" x14ac:dyDescent="0.25">
      <c r="A14"/>
      <c r="B14" s="1" t="s">
        <v>172</v>
      </c>
      <c r="C14" s="4" t="s">
        <v>96</v>
      </c>
      <c r="D14" s="4" t="s">
        <v>28</v>
      </c>
      <c r="E14" s="4">
        <f>SUM(F14:M14)-N14</f>
        <v>220</v>
      </c>
      <c r="F14" s="5">
        <f>2*80</f>
        <v>160</v>
      </c>
      <c r="G14" s="4">
        <f>30*2</f>
        <v>60</v>
      </c>
      <c r="H14" s="4">
        <v>0</v>
      </c>
      <c r="I14" s="5">
        <v>0</v>
      </c>
      <c r="J14" s="5">
        <v>0</v>
      </c>
      <c r="K14" s="5">
        <v>0</v>
      </c>
      <c r="L14" s="5">
        <v>0</v>
      </c>
      <c r="M14" s="5"/>
      <c r="N14" s="9">
        <f>MIN(F14:M14)</f>
        <v>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</row>
    <row r="15" spans="1:1025" x14ac:dyDescent="0.25">
      <c r="A15"/>
      <c r="B15" s="1" t="s">
        <v>175</v>
      </c>
      <c r="C15" s="4" t="s">
        <v>133</v>
      </c>
      <c r="D15" s="4" t="s">
        <v>11</v>
      </c>
      <c r="E15" s="4">
        <f t="shared" ref="E15" si="8">SUM(F15:M15)-N15</f>
        <v>195</v>
      </c>
      <c r="F15" s="5">
        <v>0</v>
      </c>
      <c r="G15" s="4">
        <v>0</v>
      </c>
      <c r="H15" s="5">
        <f>2*30</f>
        <v>60</v>
      </c>
      <c r="I15" s="5">
        <f>2*30</f>
        <v>60</v>
      </c>
      <c r="J15" s="5">
        <f>5*15</f>
        <v>75</v>
      </c>
      <c r="K15" s="5">
        <v>0</v>
      </c>
      <c r="L15" s="5">
        <v>0</v>
      </c>
      <c r="M15" s="5"/>
      <c r="N15" s="9">
        <f>MIN(F15:M15)</f>
        <v>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</row>
    <row r="16" spans="1:1025" x14ac:dyDescent="0.25">
      <c r="A16"/>
      <c r="B16" s="1" t="s">
        <v>185</v>
      </c>
      <c r="C16" s="4" t="s">
        <v>203</v>
      </c>
      <c r="D16" s="4" t="s">
        <v>60</v>
      </c>
      <c r="E16" s="4">
        <f t="shared" ref="E16" si="9">SUM(F16:M16)-N16</f>
        <v>180</v>
      </c>
      <c r="F16" s="5">
        <v>0</v>
      </c>
      <c r="G16" s="4">
        <v>0</v>
      </c>
      <c r="H16" s="5">
        <v>0</v>
      </c>
      <c r="I16" s="5">
        <f>2*60</f>
        <v>120</v>
      </c>
      <c r="J16" s="5">
        <v>0</v>
      </c>
      <c r="K16" s="5">
        <v>0</v>
      </c>
      <c r="L16" s="5">
        <f>30*2</f>
        <v>60</v>
      </c>
      <c r="M16" s="5"/>
      <c r="N16" s="9">
        <f>MIN(F16:M16)</f>
        <v>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</row>
    <row r="17" spans="1:1025" x14ac:dyDescent="0.25">
      <c r="A17"/>
      <c r="B17" s="1" t="s">
        <v>199</v>
      </c>
      <c r="C17" s="4" t="s">
        <v>243</v>
      </c>
      <c r="D17" s="4" t="s">
        <v>28</v>
      </c>
      <c r="E17" s="4">
        <f>SUM(F17:M17)-N17</f>
        <v>160</v>
      </c>
      <c r="F17" s="5">
        <v>0</v>
      </c>
      <c r="G17" s="4">
        <v>0</v>
      </c>
      <c r="H17" s="4">
        <v>0</v>
      </c>
      <c r="I17" s="4">
        <v>0</v>
      </c>
      <c r="J17" s="4">
        <v>0</v>
      </c>
      <c r="K17" s="5">
        <f>2*80</f>
        <v>160</v>
      </c>
      <c r="L17" s="5">
        <v>0</v>
      </c>
      <c r="M17" s="5"/>
      <c r="N17" s="9">
        <f t="shared" si="1"/>
        <v>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</row>
    <row r="18" spans="1:1025" x14ac:dyDescent="0.25">
      <c r="A18"/>
      <c r="B18" s="1" t="s">
        <v>200</v>
      </c>
      <c r="C18" s="4" t="s">
        <v>231</v>
      </c>
      <c r="D18" s="4" t="s">
        <v>142</v>
      </c>
      <c r="E18" s="4">
        <f t="shared" ref="E18" si="10">SUM(F18:M18)-N18</f>
        <v>135</v>
      </c>
      <c r="F18" s="5">
        <v>0</v>
      </c>
      <c r="G18" s="4">
        <v>0</v>
      </c>
      <c r="H18" s="5">
        <v>0</v>
      </c>
      <c r="I18" s="5">
        <v>0</v>
      </c>
      <c r="J18" s="5">
        <f>5*15</f>
        <v>75</v>
      </c>
      <c r="K18" s="5">
        <f>2*30</f>
        <v>60</v>
      </c>
      <c r="L18" s="5">
        <v>0</v>
      </c>
      <c r="M18" s="5"/>
      <c r="N18" s="9">
        <f t="shared" ref="N18" si="11">MIN(F18:M18)</f>
        <v>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</row>
    <row r="19" spans="1:1025" x14ac:dyDescent="0.25">
      <c r="A19"/>
      <c r="B19" s="1" t="s">
        <v>188</v>
      </c>
      <c r="C19" s="4" t="s">
        <v>244</v>
      </c>
      <c r="D19" s="4" t="s">
        <v>28</v>
      </c>
      <c r="E19" s="4">
        <f>SUM(F19:M19)-N19</f>
        <v>120</v>
      </c>
      <c r="F19" s="5">
        <v>0</v>
      </c>
      <c r="G19" s="4">
        <v>0</v>
      </c>
      <c r="H19" s="4">
        <v>0</v>
      </c>
      <c r="I19" s="4">
        <v>0</v>
      </c>
      <c r="J19" s="4">
        <v>0</v>
      </c>
      <c r="K19" s="5">
        <f>2*60</f>
        <v>120</v>
      </c>
      <c r="L19" s="5">
        <v>0</v>
      </c>
      <c r="M19" s="5"/>
      <c r="N19" s="9">
        <f t="shared" si="1"/>
        <v>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</row>
    <row r="20" spans="1:1025" x14ac:dyDescent="0.25">
      <c r="A20"/>
      <c r="B20" s="1" t="s">
        <v>188</v>
      </c>
      <c r="C20" s="4" t="s">
        <v>202</v>
      </c>
      <c r="D20" s="4" t="s">
        <v>60</v>
      </c>
      <c r="E20" s="4">
        <f t="shared" ref="E20" si="12">SUM(F20:M20)-N20</f>
        <v>120</v>
      </c>
      <c r="F20" s="5">
        <v>0</v>
      </c>
      <c r="G20" s="4">
        <v>0</v>
      </c>
      <c r="H20" s="5">
        <v>0</v>
      </c>
      <c r="I20" s="5">
        <f>2*30</f>
        <v>60</v>
      </c>
      <c r="J20" s="5">
        <v>0</v>
      </c>
      <c r="K20" s="5">
        <v>0</v>
      </c>
      <c r="L20" s="5">
        <f>30*2</f>
        <v>60</v>
      </c>
      <c r="M20" s="5"/>
      <c r="N20" s="9">
        <f>MIN(F20:M20)</f>
        <v>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</row>
    <row r="21" spans="1:1025" x14ac:dyDescent="0.25">
      <c r="A21"/>
      <c r="B21" s="1" t="s">
        <v>188</v>
      </c>
      <c r="C21" s="4" t="s">
        <v>97</v>
      </c>
      <c r="D21" s="4" t="s">
        <v>68</v>
      </c>
      <c r="E21" s="4">
        <f t="shared" ref="E21" si="13">SUM(F21:M21)-N21</f>
        <v>120</v>
      </c>
      <c r="F21" s="5">
        <f>2*30</f>
        <v>60</v>
      </c>
      <c r="G21" s="4">
        <v>0</v>
      </c>
      <c r="H21" s="5">
        <f>2*30</f>
        <v>60</v>
      </c>
      <c r="I21" s="4">
        <v>0</v>
      </c>
      <c r="J21" s="5">
        <v>0</v>
      </c>
      <c r="K21" s="4">
        <v>0</v>
      </c>
      <c r="L21" s="5">
        <v>0</v>
      </c>
      <c r="M21" s="4"/>
      <c r="N21" s="9">
        <f t="shared" si="1"/>
        <v>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</row>
    <row r="22" spans="1:1025" x14ac:dyDescent="0.25">
      <c r="A22"/>
      <c r="B22" s="1" t="s">
        <v>188</v>
      </c>
      <c r="C22" s="4" t="s">
        <v>168</v>
      </c>
      <c r="D22" s="4" t="s">
        <v>6</v>
      </c>
      <c r="E22" s="4">
        <f>SUM(F22:M22)-N22</f>
        <v>120</v>
      </c>
      <c r="F22" s="5">
        <f>2*30</f>
        <v>60</v>
      </c>
      <c r="G22" s="4">
        <v>0</v>
      </c>
      <c r="H22" s="4">
        <v>0</v>
      </c>
      <c r="I22" s="4">
        <v>0</v>
      </c>
      <c r="J22" s="4">
        <v>0</v>
      </c>
      <c r="K22" s="5">
        <v>0</v>
      </c>
      <c r="L22" s="5">
        <f>30*2</f>
        <v>60</v>
      </c>
      <c r="M22" s="5"/>
      <c r="N22" s="9">
        <f>MIN(F22:M22)</f>
        <v>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</row>
    <row r="23" spans="1:1025" x14ac:dyDescent="0.25">
      <c r="A23"/>
      <c r="B23" s="1" t="s">
        <v>188</v>
      </c>
      <c r="C23" s="4" t="s">
        <v>256</v>
      </c>
      <c r="D23" s="4" t="s">
        <v>11</v>
      </c>
      <c r="E23" s="4">
        <f t="shared" ref="E23" si="14">SUM(F23:M23)-N23</f>
        <v>120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f>60*2</f>
        <v>120</v>
      </c>
      <c r="M23" s="4"/>
      <c r="N23" s="4">
        <f>MIN(F23:M23)</f>
        <v>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</row>
    <row r="24" spans="1:1025" x14ac:dyDescent="0.25">
      <c r="A24"/>
      <c r="B24" s="1" t="s">
        <v>116</v>
      </c>
      <c r="C24" s="4" t="s">
        <v>163</v>
      </c>
      <c r="D24" s="4" t="s">
        <v>28</v>
      </c>
      <c r="E24" s="4">
        <f>SUM(F24:M24)-N24</f>
        <v>60</v>
      </c>
      <c r="F24" s="5">
        <v>0</v>
      </c>
      <c r="G24" s="4">
        <v>0</v>
      </c>
      <c r="H24" s="4">
        <v>0</v>
      </c>
      <c r="I24" s="4">
        <v>0</v>
      </c>
      <c r="J24" s="4">
        <v>0</v>
      </c>
      <c r="K24" s="5">
        <f>2*30</f>
        <v>60</v>
      </c>
      <c r="L24" s="5">
        <v>0</v>
      </c>
      <c r="M24" s="4"/>
      <c r="N24" s="9">
        <f t="shared" si="1"/>
        <v>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</row>
    <row r="25" spans="1:1025" x14ac:dyDescent="0.25">
      <c r="A25"/>
      <c r="B25" s="1" t="s">
        <v>116</v>
      </c>
      <c r="C25" s="4" t="s">
        <v>125</v>
      </c>
      <c r="D25" s="4" t="s">
        <v>28</v>
      </c>
      <c r="E25" s="4">
        <f>SUM(F25:M25)-N25</f>
        <v>60</v>
      </c>
      <c r="F25" s="5">
        <v>0</v>
      </c>
      <c r="G25" s="4">
        <v>0</v>
      </c>
      <c r="H25" s="4">
        <v>0</v>
      </c>
      <c r="I25" s="4">
        <v>0</v>
      </c>
      <c r="J25" s="4">
        <v>0</v>
      </c>
      <c r="K25" s="5">
        <f>2*30</f>
        <v>60</v>
      </c>
      <c r="L25" s="5">
        <v>0</v>
      </c>
      <c r="M25" s="4"/>
      <c r="N25" s="9">
        <f t="shared" si="1"/>
        <v>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</row>
    <row r="26" spans="1:1025" x14ac:dyDescent="0.25">
      <c r="A26"/>
      <c r="B26" s="1" t="s">
        <v>116</v>
      </c>
      <c r="C26" s="4" t="s">
        <v>201</v>
      </c>
      <c r="D26" s="4" t="s">
        <v>11</v>
      </c>
      <c r="E26" s="4">
        <f t="shared" ref="E26" si="15">SUM(F26:M26)-N26</f>
        <v>60</v>
      </c>
      <c r="F26" s="5">
        <v>0</v>
      </c>
      <c r="G26" s="4">
        <v>0</v>
      </c>
      <c r="H26" s="5">
        <v>0</v>
      </c>
      <c r="I26" s="5">
        <f>2*30</f>
        <v>60</v>
      </c>
      <c r="J26" s="5">
        <v>0</v>
      </c>
      <c r="K26" s="5">
        <v>0</v>
      </c>
      <c r="L26" s="5">
        <v>0</v>
      </c>
      <c r="M26" s="5"/>
      <c r="N26" s="9">
        <f t="shared" si="1"/>
        <v>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</row>
    <row r="27" spans="1:1025" x14ac:dyDescent="0.25">
      <c r="A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AMK18"/>
  <sheetViews>
    <sheetView zoomScale="145" zoomScaleNormal="145" workbookViewId="0">
      <selection activeCell="B18" sqref="B18"/>
    </sheetView>
  </sheetViews>
  <sheetFormatPr defaultRowHeight="15" x14ac:dyDescent="0.25"/>
  <cols>
    <col min="1" max="1" width="0.140625" style="2" customWidth="1"/>
    <col min="2" max="2" width="7.85546875" style="1" customWidth="1"/>
    <col min="3" max="3" width="25.85546875" style="2" customWidth="1"/>
    <col min="4" max="4" width="11.42578125" style="2" customWidth="1"/>
    <col min="5" max="5" width="5.140625" style="2" customWidth="1"/>
    <col min="6" max="6" width="11.28515625" style="2" customWidth="1"/>
    <col min="7" max="7" width="14.42578125" style="2" customWidth="1"/>
    <col min="8" max="8" width="12.7109375" style="2" customWidth="1"/>
    <col min="9" max="9" width="15.140625" style="2" customWidth="1"/>
    <col min="10" max="10" width="11.85546875" style="2" customWidth="1"/>
    <col min="11" max="11" width="18.42578125" style="1" customWidth="1"/>
    <col min="12" max="12" width="10.42578125" style="2" customWidth="1"/>
    <col min="13" max="13" width="11.7109375" style="2" customWidth="1"/>
    <col min="14" max="14" width="7.5703125" style="1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3"/>
    </row>
    <row r="4" spans="2:14" ht="21" x14ac:dyDescent="0.25">
      <c r="C4" s="22" t="s">
        <v>98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43.5" customHeight="1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9" t="s">
        <v>86</v>
      </c>
      <c r="D7" s="4" t="s">
        <v>68</v>
      </c>
      <c r="E7" s="4">
        <f t="shared" ref="E7" si="0">SUM(F7:M7)-N7</f>
        <v>1180</v>
      </c>
      <c r="F7" s="4">
        <f>2*80</f>
        <v>160</v>
      </c>
      <c r="G7" s="4">
        <f>2*100</f>
        <v>200</v>
      </c>
      <c r="H7" s="4">
        <f>2*100</f>
        <v>200</v>
      </c>
      <c r="I7" s="4">
        <f>2*80</f>
        <v>160</v>
      </c>
      <c r="J7" s="5">
        <f>5*60</f>
        <v>300</v>
      </c>
      <c r="K7" s="4">
        <f>2*80</f>
        <v>160</v>
      </c>
      <c r="L7" s="5">
        <f>80*2</f>
        <v>160</v>
      </c>
      <c r="M7" s="5"/>
      <c r="N7" s="9">
        <f>MIN(F7:M7)</f>
        <v>160</v>
      </c>
    </row>
    <row r="8" spans="2:14" x14ac:dyDescent="0.25">
      <c r="B8" s="1" t="s">
        <v>7</v>
      </c>
      <c r="C8" s="4" t="s">
        <v>100</v>
      </c>
      <c r="D8" s="4" t="s">
        <v>60</v>
      </c>
      <c r="E8" s="4">
        <f>SUM(F8:M8)-N8</f>
        <v>1110</v>
      </c>
      <c r="F8" s="4">
        <f>2*100</f>
        <v>200</v>
      </c>
      <c r="G8" s="4">
        <f>2*80</f>
        <v>160</v>
      </c>
      <c r="H8" s="4">
        <f>2*60</f>
        <v>120</v>
      </c>
      <c r="I8" s="4">
        <f>2*100</f>
        <v>200</v>
      </c>
      <c r="J8" s="4">
        <f>5*30</f>
        <v>150</v>
      </c>
      <c r="K8" s="4">
        <f>2*100</f>
        <v>200</v>
      </c>
      <c r="L8" s="4">
        <f>100*2</f>
        <v>200</v>
      </c>
      <c r="M8" s="4"/>
      <c r="N8" s="9">
        <f t="shared" ref="N8:N18" si="1">MIN(F8:M8)</f>
        <v>120</v>
      </c>
    </row>
    <row r="9" spans="2:14" x14ac:dyDescent="0.25">
      <c r="B9" s="1" t="s">
        <v>8</v>
      </c>
      <c r="C9" s="4" t="s">
        <v>99</v>
      </c>
      <c r="D9" s="4" t="s">
        <v>11</v>
      </c>
      <c r="E9" s="4">
        <f>SUM(F9:M9)-N9</f>
        <v>790</v>
      </c>
      <c r="F9" s="4">
        <f>2*60</f>
        <v>120</v>
      </c>
      <c r="G9" s="4">
        <f>2*60</f>
        <v>120</v>
      </c>
      <c r="H9" s="4">
        <f>2*80</f>
        <v>160</v>
      </c>
      <c r="I9" s="4">
        <f>2*60</f>
        <v>120</v>
      </c>
      <c r="J9" s="4">
        <f>5*30</f>
        <v>150</v>
      </c>
      <c r="K9" s="4">
        <f>2*30</f>
        <v>60</v>
      </c>
      <c r="L9" s="4">
        <f>60*2</f>
        <v>120</v>
      </c>
      <c r="M9" s="4"/>
      <c r="N9" s="9">
        <f t="shared" si="1"/>
        <v>60</v>
      </c>
    </row>
    <row r="10" spans="2:14" x14ac:dyDescent="0.25">
      <c r="B10" s="1" t="s">
        <v>16</v>
      </c>
      <c r="C10" s="4" t="s">
        <v>104</v>
      </c>
      <c r="D10" s="4" t="s">
        <v>60</v>
      </c>
      <c r="E10" s="4">
        <f t="shared" ref="E10" si="2">SUM(F10:M10)-N10</f>
        <v>420</v>
      </c>
      <c r="F10" s="4">
        <f>2*60</f>
        <v>120</v>
      </c>
      <c r="G10" s="4">
        <f>2*30</f>
        <v>60</v>
      </c>
      <c r="H10" s="4">
        <f>2*60</f>
        <v>120</v>
      </c>
      <c r="I10" s="4">
        <v>0</v>
      </c>
      <c r="J10" s="4">
        <v>0</v>
      </c>
      <c r="K10" s="4">
        <f>2*60</f>
        <v>120</v>
      </c>
      <c r="L10" s="4">
        <v>0</v>
      </c>
      <c r="M10" s="4"/>
      <c r="N10" s="9">
        <f t="shared" si="1"/>
        <v>0</v>
      </c>
    </row>
    <row r="11" spans="2:14" x14ac:dyDescent="0.25">
      <c r="B11" s="1" t="s">
        <v>29</v>
      </c>
      <c r="C11" s="4" t="s">
        <v>76</v>
      </c>
      <c r="D11" s="4" t="s">
        <v>11</v>
      </c>
      <c r="E11" s="4">
        <f>SUM(F11:M11)-N11</f>
        <v>435</v>
      </c>
      <c r="F11" s="4">
        <f>2*30</f>
        <v>60</v>
      </c>
      <c r="G11" s="4">
        <v>0</v>
      </c>
      <c r="H11" s="4">
        <f>2*30</f>
        <v>60</v>
      </c>
      <c r="I11" s="4">
        <f>2*30</f>
        <v>60</v>
      </c>
      <c r="J11" s="4">
        <f>5*15</f>
        <v>75</v>
      </c>
      <c r="K11" s="4">
        <f>2*30</f>
        <v>60</v>
      </c>
      <c r="L11" s="4">
        <f>60*2</f>
        <v>120</v>
      </c>
      <c r="M11" s="4"/>
      <c r="N11" s="9">
        <f>MIN(F11:M11)</f>
        <v>0</v>
      </c>
    </row>
    <row r="12" spans="2:14" x14ac:dyDescent="0.25">
      <c r="B12" s="1" t="s">
        <v>23</v>
      </c>
      <c r="C12" s="4" t="s">
        <v>102</v>
      </c>
      <c r="D12" s="4" t="s">
        <v>28</v>
      </c>
      <c r="E12" s="4">
        <f t="shared" ref="E12" si="3">SUM(F12:M12)-N12</f>
        <v>360</v>
      </c>
      <c r="F12" s="4">
        <f>2*30</f>
        <v>60</v>
      </c>
      <c r="G12" s="4">
        <f>2*60</f>
        <v>120</v>
      </c>
      <c r="H12" s="4">
        <f>2*30</f>
        <v>60</v>
      </c>
      <c r="I12" s="4">
        <v>0</v>
      </c>
      <c r="J12" s="4">
        <v>0</v>
      </c>
      <c r="K12" s="4">
        <f>2*60</f>
        <v>120</v>
      </c>
      <c r="L12" s="4">
        <v>0</v>
      </c>
      <c r="M12" s="4"/>
      <c r="N12" s="9">
        <f t="shared" ref="N12" si="4">MIN(F12:M12)</f>
        <v>0</v>
      </c>
    </row>
    <row r="13" spans="2:14" x14ac:dyDescent="0.25">
      <c r="B13" s="1" t="s">
        <v>41</v>
      </c>
      <c r="C13" s="4" t="s">
        <v>182</v>
      </c>
      <c r="D13" s="4" t="s">
        <v>11</v>
      </c>
      <c r="E13" s="4">
        <f t="shared" ref="E13" si="5">SUM(F13:M13)-N13</f>
        <v>315</v>
      </c>
      <c r="F13" s="4">
        <v>0</v>
      </c>
      <c r="G13" s="4">
        <f>2*30</f>
        <v>60</v>
      </c>
      <c r="H13" s="4">
        <v>0</v>
      </c>
      <c r="I13" s="4">
        <f>2*60</f>
        <v>120</v>
      </c>
      <c r="J13" s="4">
        <f>5*15</f>
        <v>75</v>
      </c>
      <c r="K13" s="4">
        <v>0</v>
      </c>
      <c r="L13" s="4">
        <f>30*2</f>
        <v>60</v>
      </c>
      <c r="M13" s="4"/>
      <c r="N13" s="9">
        <f t="shared" si="1"/>
        <v>0</v>
      </c>
    </row>
    <row r="14" spans="2:14" x14ac:dyDescent="0.25">
      <c r="B14" s="1" t="s">
        <v>172</v>
      </c>
      <c r="C14" s="4" t="s">
        <v>198</v>
      </c>
      <c r="D14" s="4" t="s">
        <v>11</v>
      </c>
      <c r="E14" s="4">
        <f t="shared" ref="E14:E15" si="6">SUM(F14:M14)-N14</f>
        <v>135</v>
      </c>
      <c r="F14" s="4">
        <v>0</v>
      </c>
      <c r="G14" s="4">
        <v>0</v>
      </c>
      <c r="H14" s="4">
        <v>0</v>
      </c>
      <c r="I14" s="4">
        <f>2*30</f>
        <v>60</v>
      </c>
      <c r="J14" s="4">
        <f>5*15</f>
        <v>75</v>
      </c>
      <c r="K14" s="4">
        <v>0</v>
      </c>
      <c r="L14" s="4">
        <v>0</v>
      </c>
      <c r="M14" s="4"/>
      <c r="N14" s="9">
        <f t="shared" si="1"/>
        <v>0</v>
      </c>
    </row>
    <row r="15" spans="2:14" x14ac:dyDescent="0.25">
      <c r="B15" s="1" t="s">
        <v>175</v>
      </c>
      <c r="C15" s="4" t="s">
        <v>103</v>
      </c>
      <c r="D15" s="4" t="s">
        <v>28</v>
      </c>
      <c r="E15" s="4">
        <f t="shared" si="6"/>
        <v>120</v>
      </c>
      <c r="F15" s="4">
        <f>2*30</f>
        <v>60</v>
      </c>
      <c r="G15" s="4">
        <v>0</v>
      </c>
      <c r="H15" s="4">
        <v>0</v>
      </c>
      <c r="I15" s="4">
        <v>0</v>
      </c>
      <c r="J15" s="4">
        <v>0</v>
      </c>
      <c r="K15" s="4">
        <f>2*30</f>
        <v>60</v>
      </c>
      <c r="L15" s="4">
        <v>0</v>
      </c>
      <c r="M15" s="4"/>
      <c r="N15" s="9">
        <f t="shared" ref="N15" si="7">MIN(F15:M15)</f>
        <v>0</v>
      </c>
    </row>
    <row r="16" spans="2:14" x14ac:dyDescent="0.25">
      <c r="B16" s="1" t="s">
        <v>175</v>
      </c>
      <c r="C16" s="4" t="s">
        <v>181</v>
      </c>
      <c r="D16" s="4" t="s">
        <v>11</v>
      </c>
      <c r="E16" s="4">
        <f t="shared" ref="E16" si="8">SUM(F16:M16)-N16</f>
        <v>120</v>
      </c>
      <c r="F16" s="4">
        <v>0</v>
      </c>
      <c r="G16" s="4">
        <f>2*30</f>
        <v>60</v>
      </c>
      <c r="H16" s="4">
        <v>0</v>
      </c>
      <c r="I16" s="4">
        <v>0</v>
      </c>
      <c r="J16" s="4">
        <v>0</v>
      </c>
      <c r="K16" s="4">
        <v>0</v>
      </c>
      <c r="L16" s="4">
        <f>30*2</f>
        <v>60</v>
      </c>
      <c r="M16" s="4"/>
      <c r="N16" s="9">
        <f t="shared" si="1"/>
        <v>0</v>
      </c>
    </row>
    <row r="17" spans="2:14" x14ac:dyDescent="0.25">
      <c r="B17" s="1" t="s">
        <v>199</v>
      </c>
      <c r="C17" s="4" t="s">
        <v>183</v>
      </c>
      <c r="D17" s="4" t="s">
        <v>11</v>
      </c>
      <c r="E17" s="4">
        <f t="shared" ref="E17" si="9">SUM(F17:M17)-N17</f>
        <v>60</v>
      </c>
      <c r="F17" s="4">
        <v>0</v>
      </c>
      <c r="G17" s="4">
        <f>2*30</f>
        <v>60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/>
      <c r="N17" s="9">
        <f t="shared" si="1"/>
        <v>0</v>
      </c>
    </row>
    <row r="18" spans="2:14" x14ac:dyDescent="0.25">
      <c r="B18" s="1" t="s">
        <v>199</v>
      </c>
      <c r="C18" s="4" t="s">
        <v>145</v>
      </c>
      <c r="D18" s="4" t="s">
        <v>11</v>
      </c>
      <c r="E18" s="4">
        <f t="shared" ref="E18" si="10">SUM(F18:M18)-N18</f>
        <v>60</v>
      </c>
      <c r="F18" s="4">
        <f>2*30</f>
        <v>60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/>
      <c r="N18" s="9">
        <f t="shared" si="1"/>
        <v>0</v>
      </c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AMK18"/>
  <sheetViews>
    <sheetView zoomScale="145" zoomScaleNormal="145" workbookViewId="0">
      <selection activeCell="B12" sqref="B12"/>
    </sheetView>
  </sheetViews>
  <sheetFormatPr defaultRowHeight="15" x14ac:dyDescent="0.25"/>
  <cols>
    <col min="1" max="1" width="0.5703125" style="2" customWidth="1"/>
    <col min="2" max="2" width="8.140625" style="1" customWidth="1"/>
    <col min="3" max="3" width="21.5703125" style="2" bestFit="1" customWidth="1"/>
    <col min="4" max="4" width="14.7109375" style="2" bestFit="1" customWidth="1"/>
    <col min="5" max="5" width="5.7109375" style="2" bestFit="1" customWidth="1"/>
    <col min="6" max="6" width="11.140625" style="2" customWidth="1"/>
    <col min="7" max="7" width="14.42578125" style="2" customWidth="1"/>
    <col min="8" max="8" width="12.7109375" style="2" customWidth="1"/>
    <col min="9" max="9" width="15" style="2" customWidth="1"/>
    <col min="10" max="10" width="11.7109375" style="2" customWidth="1"/>
    <col min="11" max="11" width="18.42578125" style="1" customWidth="1"/>
    <col min="12" max="12" width="10.5703125" style="2" customWidth="1"/>
    <col min="13" max="13" width="11.7109375" style="2" customWidth="1"/>
    <col min="14" max="14" width="7.42578125" style="2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105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9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9" t="s">
        <v>75</v>
      </c>
      <c r="D7" s="4" t="s">
        <v>110</v>
      </c>
      <c r="E7" s="4">
        <f>SUM(F7:M7)-N7</f>
        <v>1160</v>
      </c>
      <c r="F7" s="4">
        <f>2*100</f>
        <v>200</v>
      </c>
      <c r="G7" s="4">
        <f>2*80</f>
        <v>160</v>
      </c>
      <c r="H7" s="4">
        <f>2*100</f>
        <v>200</v>
      </c>
      <c r="I7" s="4">
        <f>2*100</f>
        <v>200</v>
      </c>
      <c r="J7" s="4">
        <f>5*15</f>
        <v>75</v>
      </c>
      <c r="K7" s="4">
        <f>2*100</f>
        <v>200</v>
      </c>
      <c r="L7" s="4">
        <f>100*2</f>
        <v>200</v>
      </c>
      <c r="M7" s="4"/>
      <c r="N7" s="9">
        <f>MIN(F7:M7)</f>
        <v>75</v>
      </c>
    </row>
    <row r="8" spans="2:14" x14ac:dyDescent="0.25">
      <c r="B8" s="1" t="s">
        <v>7</v>
      </c>
      <c r="C8" s="4" t="s">
        <v>79</v>
      </c>
      <c r="D8" s="4" t="s">
        <v>11</v>
      </c>
      <c r="E8" s="4">
        <f t="shared" ref="E8" si="0">SUM(F8:M8)-N8</f>
        <v>1000</v>
      </c>
      <c r="F8" s="4">
        <f>2*80</f>
        <v>160</v>
      </c>
      <c r="G8" s="4">
        <f>2*100</f>
        <v>200</v>
      </c>
      <c r="H8" s="4">
        <f>2*80</f>
        <v>160</v>
      </c>
      <c r="I8" s="4">
        <f>2*80</f>
        <v>160</v>
      </c>
      <c r="J8" s="4">
        <v>0</v>
      </c>
      <c r="K8" s="4">
        <f>2*80</f>
        <v>160</v>
      </c>
      <c r="L8" s="4">
        <f>80*2</f>
        <v>160</v>
      </c>
      <c r="M8" s="4"/>
      <c r="N8" s="9">
        <f t="shared" ref="N8:N15" si="1">MIN(F8:M8)</f>
        <v>0</v>
      </c>
    </row>
    <row r="9" spans="2:14" x14ac:dyDescent="0.25">
      <c r="B9" s="1" t="s">
        <v>8</v>
      </c>
      <c r="C9" s="4" t="s">
        <v>101</v>
      </c>
      <c r="D9" s="4" t="s">
        <v>28</v>
      </c>
      <c r="E9" s="4">
        <f t="shared" ref="E9" si="2">SUM(F9:M9)-N9</f>
        <v>360</v>
      </c>
      <c r="F9" s="4">
        <f>2*60</f>
        <v>120</v>
      </c>
      <c r="G9" s="4">
        <v>0</v>
      </c>
      <c r="H9" s="4">
        <f>2*60</f>
        <v>120</v>
      </c>
      <c r="I9" s="4">
        <v>0</v>
      </c>
      <c r="J9" s="4">
        <v>0</v>
      </c>
      <c r="K9" s="4">
        <f>2*60</f>
        <v>120</v>
      </c>
      <c r="L9" s="4">
        <v>0</v>
      </c>
      <c r="M9" s="4"/>
      <c r="N9" s="9">
        <f t="shared" ref="N9" si="3">MIN(F9:M9)</f>
        <v>0</v>
      </c>
    </row>
    <row r="10" spans="2:14" x14ac:dyDescent="0.25">
      <c r="B10" s="1" t="s">
        <v>8</v>
      </c>
      <c r="C10" s="4" t="s">
        <v>146</v>
      </c>
      <c r="D10" s="4" t="s">
        <v>11</v>
      </c>
      <c r="E10" s="4">
        <f>SUM(F10:M10)-N10</f>
        <v>360</v>
      </c>
      <c r="F10" s="4">
        <f>2*30</f>
        <v>60</v>
      </c>
      <c r="G10" s="4">
        <v>0</v>
      </c>
      <c r="H10" s="4">
        <f>2*60</f>
        <v>120</v>
      </c>
      <c r="I10" s="4">
        <f>2*30</f>
        <v>60</v>
      </c>
      <c r="J10" s="4">
        <v>0</v>
      </c>
      <c r="K10" s="4">
        <v>0</v>
      </c>
      <c r="L10" s="4">
        <f>60*2</f>
        <v>120</v>
      </c>
      <c r="M10" s="4"/>
      <c r="N10" s="9">
        <f>MIN(F10:M10)</f>
        <v>0</v>
      </c>
    </row>
    <row r="11" spans="2:14" x14ac:dyDescent="0.25">
      <c r="B11" s="1" t="s">
        <v>29</v>
      </c>
      <c r="C11" s="4" t="s">
        <v>184</v>
      </c>
      <c r="D11" s="4" t="s">
        <v>60</v>
      </c>
      <c r="E11" s="4">
        <f t="shared" ref="E11" si="4">SUM(F11:M11)-N11</f>
        <v>240</v>
      </c>
      <c r="F11" s="4">
        <v>0</v>
      </c>
      <c r="G11" s="4">
        <f>2*60</f>
        <v>120</v>
      </c>
      <c r="H11" s="4">
        <v>0</v>
      </c>
      <c r="I11" s="4">
        <f>2*60</f>
        <v>120</v>
      </c>
      <c r="J11" s="5">
        <v>0</v>
      </c>
      <c r="K11" s="4">
        <v>0</v>
      </c>
      <c r="L11" s="4">
        <v>0</v>
      </c>
      <c r="M11" s="4"/>
      <c r="N11" s="9">
        <f t="shared" si="1"/>
        <v>0</v>
      </c>
    </row>
    <row r="12" spans="2:14" x14ac:dyDescent="0.25">
      <c r="B12" s="1" t="s">
        <v>29</v>
      </c>
      <c r="C12" s="4" t="s">
        <v>63</v>
      </c>
      <c r="D12" s="4" t="s">
        <v>11</v>
      </c>
      <c r="E12" s="4">
        <f>SUM(F12:M12)-N12</f>
        <v>240</v>
      </c>
      <c r="F12" s="4">
        <v>0</v>
      </c>
      <c r="G12" s="4">
        <v>0</v>
      </c>
      <c r="H12" s="4">
        <v>0</v>
      </c>
      <c r="I12" s="4">
        <f>2*60</f>
        <v>120</v>
      </c>
      <c r="J12" s="4">
        <v>0</v>
      </c>
      <c r="K12" s="4">
        <v>0</v>
      </c>
      <c r="L12" s="4">
        <f>60*2</f>
        <v>120</v>
      </c>
      <c r="M12" s="4"/>
      <c r="N12" s="9">
        <f>MIN(F12:M12)</f>
        <v>0</v>
      </c>
    </row>
    <row r="13" spans="2:14" x14ac:dyDescent="0.25">
      <c r="B13" s="1" t="s">
        <v>41</v>
      </c>
      <c r="C13" s="4" t="s">
        <v>186</v>
      </c>
      <c r="D13" s="4" t="s">
        <v>110</v>
      </c>
      <c r="E13" s="4">
        <f t="shared" ref="E13" si="5">SUM(F13:M13)-N13</f>
        <v>180</v>
      </c>
      <c r="F13" s="4">
        <v>0</v>
      </c>
      <c r="G13" s="4">
        <v>0</v>
      </c>
      <c r="H13" s="4">
        <f>2*30</f>
        <v>60</v>
      </c>
      <c r="I13" s="4">
        <v>0</v>
      </c>
      <c r="J13" s="4">
        <v>0</v>
      </c>
      <c r="K13" s="4">
        <f>2*60</f>
        <v>120</v>
      </c>
      <c r="L13" s="4">
        <v>0</v>
      </c>
      <c r="M13" s="4"/>
      <c r="N13" s="9">
        <f t="shared" ref="N13" si="6">MIN(F13:M13)</f>
        <v>0</v>
      </c>
    </row>
    <row r="14" spans="2:14" x14ac:dyDescent="0.25">
      <c r="B14" s="1" t="s">
        <v>172</v>
      </c>
      <c r="C14" s="4" t="s">
        <v>169</v>
      </c>
      <c r="D14" s="4" t="s">
        <v>110</v>
      </c>
      <c r="E14" s="4">
        <f t="shared" ref="E14:E15" si="7">SUM(F14:M14)-N14</f>
        <v>120</v>
      </c>
      <c r="F14" s="4">
        <f>2*60</f>
        <v>120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/>
      <c r="N14" s="9">
        <f t="shared" si="1"/>
        <v>0</v>
      </c>
    </row>
    <row r="15" spans="2:14" x14ac:dyDescent="0.25">
      <c r="B15" s="1" t="s">
        <v>175</v>
      </c>
      <c r="C15" s="4" t="s">
        <v>197</v>
      </c>
      <c r="D15" s="4" t="s">
        <v>11</v>
      </c>
      <c r="E15" s="4">
        <f t="shared" si="7"/>
        <v>60</v>
      </c>
      <c r="F15" s="4">
        <v>0</v>
      </c>
      <c r="G15" s="4">
        <v>0</v>
      </c>
      <c r="H15" s="4">
        <v>0</v>
      </c>
      <c r="I15" s="4">
        <f>2*30</f>
        <v>60</v>
      </c>
      <c r="J15" s="4">
        <v>0</v>
      </c>
      <c r="K15" s="4">
        <v>0</v>
      </c>
      <c r="L15" s="4">
        <v>0</v>
      </c>
      <c r="M15" s="4"/>
      <c r="N15" s="9">
        <f t="shared" si="1"/>
        <v>0</v>
      </c>
    </row>
    <row r="16" spans="2:14" ht="18.75" hidden="1" customHeight="1" x14ac:dyDescent="0.25">
      <c r="B16" s="1" t="s">
        <v>172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10"/>
    </row>
    <row r="17" spans="2:14" hidden="1" x14ac:dyDescent="0.25">
      <c r="B17" s="1" t="s">
        <v>175</v>
      </c>
      <c r="C17" s="4" t="s">
        <v>106</v>
      </c>
      <c r="D17" s="4" t="s">
        <v>11</v>
      </c>
      <c r="E17" s="4">
        <f t="shared" ref="E17" si="8">SUM(F17:M17)</f>
        <v>0</v>
      </c>
      <c r="F17" s="4"/>
      <c r="G17" s="4"/>
      <c r="H17" s="4"/>
      <c r="I17" s="4"/>
      <c r="J17" s="4"/>
      <c r="K17" s="4"/>
      <c r="L17" s="4"/>
      <c r="M17" s="4"/>
      <c r="N17" s="10"/>
    </row>
    <row r="18" spans="2:14" x14ac:dyDescent="0.25">
      <c r="N18" s="11"/>
    </row>
  </sheetData>
  <mergeCells count="2">
    <mergeCell ref="C2:M2"/>
    <mergeCell ref="C4:M4"/>
  </mergeCells>
  <phoneticPr fontId="5" type="noConversion"/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AMK9"/>
  <sheetViews>
    <sheetView zoomScaleNormal="100" workbookViewId="0">
      <selection activeCell="L9" sqref="L9"/>
    </sheetView>
  </sheetViews>
  <sheetFormatPr defaultRowHeight="15" x14ac:dyDescent="0.25"/>
  <cols>
    <col min="1" max="1" width="0.5703125" style="2" customWidth="1"/>
    <col min="2" max="2" width="8.42578125" style="1" customWidth="1"/>
    <col min="3" max="3" width="24.42578125" style="2" bestFit="1" customWidth="1"/>
    <col min="4" max="4" width="7.5703125" style="2" bestFit="1" customWidth="1"/>
    <col min="5" max="5" width="6.5703125" style="2" customWidth="1"/>
    <col min="6" max="6" width="11.140625" style="2" customWidth="1"/>
    <col min="7" max="7" width="14.42578125" style="2" customWidth="1"/>
    <col min="8" max="8" width="12.5703125" style="2" customWidth="1"/>
    <col min="9" max="9" width="15.140625" style="2" customWidth="1"/>
    <col min="10" max="10" width="11.85546875" style="2" customWidth="1"/>
    <col min="11" max="11" width="18.42578125" style="1" customWidth="1"/>
    <col min="12" max="12" width="10.42578125" style="2" customWidth="1"/>
    <col min="13" max="13" width="11.7109375" style="2" customWidth="1"/>
    <col min="14" max="14" width="8" style="2" bestFit="1" customWidth="1"/>
    <col min="15" max="1025" width="9.140625" style="2" customWidth="1"/>
  </cols>
  <sheetData>
    <row r="2" spans="2:14" s="7" customFormat="1" ht="26.25" customHeight="1" x14ac:dyDescent="0.25">
      <c r="B2" s="3"/>
      <c r="C2" s="21" t="s">
        <v>137</v>
      </c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2:14" ht="21" x14ac:dyDescent="0.25">
      <c r="C4" s="22" t="s">
        <v>107</v>
      </c>
      <c r="D4" s="22"/>
      <c r="E4" s="22"/>
      <c r="F4" s="22"/>
      <c r="G4" s="22"/>
      <c r="H4" s="22"/>
      <c r="I4" s="22"/>
      <c r="J4" s="22"/>
      <c r="K4" s="22"/>
      <c r="L4" s="22"/>
      <c r="M4" s="22"/>
    </row>
    <row r="6" spans="2:14" ht="90" x14ac:dyDescent="0.25">
      <c r="B6" s="1" t="s">
        <v>1</v>
      </c>
      <c r="C6" s="4" t="s">
        <v>2</v>
      </c>
      <c r="D6" s="4" t="s">
        <v>3</v>
      </c>
      <c r="E6" s="4" t="s">
        <v>4</v>
      </c>
      <c r="F6" s="5" t="s">
        <v>136</v>
      </c>
      <c r="G6" s="5" t="s">
        <v>155</v>
      </c>
      <c r="H6" s="5" t="s">
        <v>151</v>
      </c>
      <c r="I6" s="5" t="s">
        <v>150</v>
      </c>
      <c r="J6" s="5" t="s">
        <v>138</v>
      </c>
      <c r="K6" s="5" t="s">
        <v>140</v>
      </c>
      <c r="L6" s="5" t="s">
        <v>139</v>
      </c>
      <c r="M6" s="5" t="s">
        <v>149</v>
      </c>
      <c r="N6" s="10" t="s">
        <v>113</v>
      </c>
    </row>
    <row r="7" spans="2:14" x14ac:dyDescent="0.25">
      <c r="B7" s="1" t="s">
        <v>5</v>
      </c>
      <c r="C7" s="9" t="s">
        <v>63</v>
      </c>
      <c r="D7" s="4" t="s">
        <v>11</v>
      </c>
      <c r="E7" s="4">
        <f>SUM(F7:M7)-N7</f>
        <v>300</v>
      </c>
      <c r="F7" s="5">
        <v>0</v>
      </c>
      <c r="G7" s="5">
        <v>0</v>
      </c>
      <c r="H7" s="5">
        <v>0</v>
      </c>
      <c r="I7" s="5">
        <v>0</v>
      </c>
      <c r="J7" s="5">
        <f>5*60</f>
        <v>300</v>
      </c>
      <c r="K7" s="5">
        <v>0</v>
      </c>
      <c r="L7" s="5">
        <v>0</v>
      </c>
      <c r="M7" s="5"/>
      <c r="N7" s="9">
        <f>MIN(F7:M7)</f>
        <v>0</v>
      </c>
    </row>
    <row r="8" spans="2:14" ht="14.25" customHeight="1" x14ac:dyDescent="0.25">
      <c r="B8" s="1" t="s">
        <v>7</v>
      </c>
      <c r="C8" s="4" t="s">
        <v>227</v>
      </c>
      <c r="D8" s="4" t="s">
        <v>228</v>
      </c>
      <c r="E8" s="4">
        <f>SUM(F8:M8)-N8</f>
        <v>300</v>
      </c>
      <c r="F8" s="4">
        <v>0</v>
      </c>
      <c r="G8" s="4">
        <v>0</v>
      </c>
      <c r="H8" s="4">
        <v>0</v>
      </c>
      <c r="I8" s="4">
        <v>0</v>
      </c>
      <c r="J8" s="5">
        <f>5*60</f>
        <v>300</v>
      </c>
      <c r="K8" s="5">
        <v>0</v>
      </c>
      <c r="L8" s="5">
        <v>0</v>
      </c>
      <c r="M8" s="5"/>
      <c r="N8" s="9">
        <f>MIN(F8:M8)</f>
        <v>0</v>
      </c>
    </row>
    <row r="9" spans="2:14" ht="15" customHeight="1" x14ac:dyDescent="0.25">
      <c r="C9" s="4"/>
      <c r="D9" s="4"/>
      <c r="E9" s="4"/>
      <c r="F9" s="4"/>
      <c r="G9" s="4"/>
      <c r="H9" s="4"/>
      <c r="I9" s="4"/>
      <c r="J9" s="5"/>
      <c r="K9" s="5"/>
      <c r="L9" s="5"/>
      <c r="M9" s="5"/>
      <c r="N9" s="10"/>
    </row>
  </sheetData>
  <mergeCells count="2">
    <mergeCell ref="C2:M2"/>
    <mergeCell ref="C4:M4"/>
  </mergeCells>
  <pageMargins left="0.51180555555555496" right="0.51180555555555496" top="0.78749999999999998" bottom="0.78749999999999998" header="0.51180555555555496" footer="0.51180555555555496"/>
  <pageSetup paperSize="9" firstPageNumber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21</vt:i4>
      </vt:variant>
    </vt:vector>
  </HeadingPairs>
  <TitlesOfParts>
    <vt:vector size="21" baseType="lpstr">
      <vt:lpstr>Super Pré-Mirim Feminino</vt:lpstr>
      <vt:lpstr>Mirim Feminino</vt:lpstr>
      <vt:lpstr>Infantil_Feminino</vt:lpstr>
      <vt:lpstr>Juvenil_Feminino</vt:lpstr>
      <vt:lpstr>Juventude_Feminino</vt:lpstr>
      <vt:lpstr>Absoluto_Feminino</vt:lpstr>
      <vt:lpstr>LADY</vt:lpstr>
      <vt:lpstr>Veterano_40_Feminino</vt:lpstr>
      <vt:lpstr>Pré-Mirim_Masculino</vt:lpstr>
      <vt:lpstr>Super Pré-Mirim_Masculino</vt:lpstr>
      <vt:lpstr>Mirim_Masculino</vt:lpstr>
      <vt:lpstr>Infantil_Masculino</vt:lpstr>
      <vt:lpstr>Juvenil_Masculino</vt:lpstr>
      <vt:lpstr>Juventude_Masculino</vt:lpstr>
      <vt:lpstr>Absoluto_B_Masculino</vt:lpstr>
      <vt:lpstr>Absoluto_F_Masculino</vt:lpstr>
      <vt:lpstr>Sênior_Masculino</vt:lpstr>
      <vt:lpstr>Veterano_40_Masculino</vt:lpstr>
      <vt:lpstr>Veterano_50_Masculino</vt:lpstr>
      <vt:lpstr>Veterano_60_Masculino</vt:lpstr>
      <vt:lpstr>Veterano_70_Masculino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dc:description/>
  <cp:lastModifiedBy>User</cp:lastModifiedBy>
  <cp:revision>21</cp:revision>
  <dcterms:created xsi:type="dcterms:W3CDTF">2021-08-22T20:43:17Z</dcterms:created>
  <dcterms:modified xsi:type="dcterms:W3CDTF">2023-10-05T18:51:40Z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